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7"/>
  <workbookPr/>
  <mc:AlternateContent xmlns:mc="http://schemas.openxmlformats.org/markup-compatibility/2006">
    <mc:Choice Requires="x15">
      <x15ac:absPath xmlns:x15ac="http://schemas.microsoft.com/office/spreadsheetml/2010/11/ac" url="https://d.docs.live.net/769effbf7eb21b75/Skrivbord/RRR 2/SIK Friidrott/Ekonomi/Budget _eskande/Budgetar/2025/"/>
    </mc:Choice>
  </mc:AlternateContent>
  <xr:revisionPtr revIDLastSave="0" documentId="8_{074A9CDA-602C-6846-A515-1DC1C05849B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19" i="1"/>
  <c r="E118" i="1"/>
  <c r="E117" i="1"/>
  <c r="E169" i="1"/>
  <c r="E84" i="1"/>
  <c r="E83" i="1"/>
  <c r="E142" i="1"/>
  <c r="E138" i="1"/>
  <c r="E81" i="1"/>
  <c r="E65" i="1"/>
  <c r="E68" i="1"/>
  <c r="E10" i="1"/>
  <c r="L102" i="1"/>
  <c r="E116" i="1"/>
  <c r="E177" i="1"/>
  <c r="G49" i="1"/>
  <c r="E179" i="1"/>
  <c r="E35" i="1"/>
  <c r="E46" i="1"/>
  <c r="E45" i="1"/>
  <c r="E32" i="1"/>
  <c r="E13" i="1"/>
  <c r="E178" i="1"/>
  <c r="E167" i="1"/>
  <c r="E191" i="1"/>
  <c r="E201" i="1"/>
  <c r="E128" i="1"/>
  <c r="E234" i="1"/>
  <c r="E222" i="1"/>
  <c r="E216" i="1"/>
  <c r="E162" i="1"/>
  <c r="E145" i="1"/>
  <c r="E141" i="1"/>
  <c r="E135" i="1"/>
  <c r="E114" i="1"/>
  <c r="E100" i="1"/>
  <c r="E99" i="1"/>
  <c r="E95" i="1"/>
  <c r="F49" i="1"/>
  <c r="E42" i="1"/>
  <c r="F24" i="1"/>
  <c r="E24" i="1"/>
  <c r="H15" i="1"/>
  <c r="G15" i="1"/>
  <c r="F15" i="1"/>
  <c r="E224" i="1"/>
  <c r="E37" i="1"/>
  <c r="E151" i="1"/>
  <c r="E15" i="1"/>
  <c r="E49" i="1"/>
  <c r="E187" i="1"/>
  <c r="E51" i="1"/>
  <c r="E70" i="1"/>
  <c r="E153" i="1"/>
  <c r="E203" i="1"/>
  <c r="E205" i="1"/>
  <c r="E207" i="1"/>
  <c r="E209" i="1"/>
  <c r="E226" i="1"/>
  <c r="E236" i="1"/>
  <c r="E238" i="1"/>
  <c r="E22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Roger Richter</author>
    <author>tc={A84A249B-D01B-1949-B2E4-AF43E05DA7AB}</author>
    <author>tc={54CB08B6-B4A6-9A46-9E89-942AD27DA830}</author>
    <author/>
    <author>tc={E64BF2B0-4A0C-4A43-8396-FBF5A4E2567E}</author>
    <author>tc={D3C98149-2A0A-4A5F-92BB-E6FB47FF6301}</author>
  </authors>
  <commentList>
    <comment ref="J13" authorId="0" shapeId="0" xr:uid="{D5213D86-4D5B-4C58-A777-250474914918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Örebro Indoor, träningsläger Monte Gordo och VUspelen</t>
        </r>
      </text>
    </comment>
    <comment ref="F18" authorId="0" shapeId="0" xr:uid="{7A52639B-A5FF-4861-B488-83CC8A120521}">
      <text>
        <r>
          <rPr>
            <b/>
            <sz val="9"/>
            <color indexed="81"/>
            <rFont val="Tahoma"/>
            <charset val="1"/>
          </rPr>
          <t>Roger Richter:</t>
        </r>
        <r>
          <rPr>
            <sz val="9"/>
            <color indexed="81"/>
            <rFont val="Tahoma"/>
            <charset val="1"/>
          </rPr>
          <t xml:space="preserve">
Balder 17000
</t>
        </r>
      </text>
    </comment>
    <comment ref="J18" authorId="0" shapeId="0" xr:uid="{C98E2247-9A92-4182-8616-1DC0033320C7}">
      <text>
        <r>
          <rPr>
            <b/>
            <sz val="9"/>
            <color indexed="81"/>
            <rFont val="Tahoma"/>
            <charset val="1"/>
          </rPr>
          <t>Roger Richter:</t>
        </r>
        <r>
          <rPr>
            <sz val="9"/>
            <color indexed="81"/>
            <rFont val="Tahoma"/>
            <charset val="1"/>
          </rPr>
          <t xml:space="preserve">
Förvaltarenloppet</t>
        </r>
      </text>
    </comment>
    <comment ref="J35" authorId="0" shapeId="0" xr:uid="{EF27F54A-167A-4053-980D-C6E07518425B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10 personer x1300</t>
        </r>
      </text>
    </comment>
    <comment ref="E63" authorId="1" shapeId="0" xr:uid="{A84A249B-D01B-1949-B2E4-AF43E05DA7AB}">
      <text>
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Idrottsklivet </t>
      </text>
    </comment>
    <comment ref="E77" authorId="2" shapeId="0" xr:uid="{54CB08B6-B4A6-9A46-9E89-942AD27DA830}">
      <text>
        <t>[Threaded comment]
Your version of Excel allows you to read this threaded comment; however, any edits to it will get removed if the file is opened in a newer version of Excel. Learn more: https://go.microsoft.com/fwlink/?linkid=870924
Comment:
    Träningskort simhall-gym</t>
      </text>
    </comment>
    <comment ref="H83" authorId="0" shapeId="0" xr:uid="{2BBD1C3F-9CC7-4DAE-8628-F2CBD59DED2C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Räkning Ängskolan</t>
        </r>
      </text>
    </comment>
    <comment ref="H95" authorId="0" shapeId="0" xr:uid="{E1409A14-64C4-437F-B38B-023E9E71B6A6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Tröjor och flaskor</t>
        </r>
      </text>
    </comment>
    <comment ref="J96" authorId="0" shapeId="0" xr:uid="{D5AD54D0-C1AA-4B60-B3B7-B58DAA21BE7E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Materialinköp enligt önskemål</t>
        </r>
      </text>
    </comment>
    <comment ref="J100" authorId="3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 xml:space="preserve">KM - Januari 24
</t>
        </r>
      </text>
    </comment>
    <comment ref="J116" authorId="4" shapeId="0" xr:uid="{E64BF2B0-4A0C-4A43-8396-FBF5A4E2567E}">
      <text>
        <t>[Threaded comment]
Your version of Excel allows you to read this threaded comment; however, any edits to it will get removed if the file is opened in a newer version of Excel. Learn more: https://go.microsoft.com/fwlink/?linkid=870924
Comment:
    Träningsläger Monte Gordo</t>
      </text>
    </comment>
    <comment ref="J128" authorId="5" shapeId="0" xr:uid="{D3C98149-2A0A-4A5F-92BB-E6FB47FF6301}">
      <text>
        <t>[Threaded comment]
Your version of Excel allows you to read this threaded comment; however, any edits to it will get removed if the file is opened in a newer version of Excel. Learn more: https://go.microsoft.com/fwlink/?linkid=870924
Comment:
    Spårvagnsbiljett VU-spelen</t>
      </text>
    </comment>
    <comment ref="J141" authorId="0" shapeId="0" xr:uid="{96489026-DC07-4854-BCAB-F09FE4784108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Beachflaggor Förvalltarenloppwt</t>
        </r>
      </text>
    </comment>
    <comment ref="F143" authorId="0" shapeId="0" xr:uid="{83B32ECC-5555-4167-9D96-459788AA0163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Kostnad Neptron</t>
        </r>
      </text>
    </comment>
    <comment ref="F169" authorId="0" shapeId="0" xr:uid="{A4E9190E-DA79-44C8-A1B9-F8A879EA488C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Laminerade affischer</t>
        </r>
      </text>
    </comment>
    <comment ref="G177" authorId="0" shapeId="0" xr:uid="{FCF9C3C9-F742-40E0-9112-8813228A8F7D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Easy Record, hyra tidtagning, lån från 08Fri</t>
        </r>
      </text>
    </comment>
    <comment ref="H177" authorId="0" shapeId="0" xr:uid="{53ACD8F5-C2BB-416D-BBB3-11CB7D60A467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Projektledning Friidrottsskolan, sänkt med 15000</t>
        </r>
      </text>
    </comment>
    <comment ref="J177" authorId="0" shapeId="0" xr:uid="{6618E3D9-EE15-4181-BA63-7AABB4AB74DC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Eriks lön 12 000 innan skatt</t>
        </r>
      </text>
    </comment>
    <comment ref="F178" authorId="0" shapeId="0" xr:uid="{49E6FBEA-1B74-425A-98FB-7B7C7DC900FE}">
      <text>
        <r>
          <rPr>
            <b/>
            <sz val="9"/>
            <color indexed="81"/>
            <rFont val="Tahoma"/>
            <family val="2"/>
          </rPr>
          <t>Roger Richter:</t>
        </r>
        <r>
          <rPr>
            <sz val="9"/>
            <color indexed="81"/>
            <rFont val="Tahoma"/>
            <family val="2"/>
          </rPr>
          <t xml:space="preserve">
MC-ordonans</t>
        </r>
      </text>
    </comment>
  </commentList>
</comments>
</file>

<file path=xl/sharedStrings.xml><?xml version="1.0" encoding="utf-8"?>
<sst xmlns="http://schemas.openxmlformats.org/spreadsheetml/2006/main" count="205" uniqueCount="196">
  <si>
    <t>Budget</t>
  </si>
  <si>
    <t>TSR</t>
  </si>
  <si>
    <t>U-spel</t>
  </si>
  <si>
    <t>Övrigt</t>
  </si>
  <si>
    <t>Klass</t>
  </si>
  <si>
    <t>Kto</t>
  </si>
  <si>
    <t>Proj</t>
  </si>
  <si>
    <t>Kontonamn</t>
  </si>
  <si>
    <t>RÖRELSENS INTÄKTER OCH LAGEROMSÄTTNI NG</t>
  </si>
  <si>
    <t>NETTOOMSÄTTNING</t>
  </si>
  <si>
    <t>KLASS 30</t>
  </si>
  <si>
    <t>Entreavgifter Idrottsarangemang</t>
  </si>
  <si>
    <t>Start/Anmälningsavgifter</t>
  </si>
  <si>
    <t>Sektionsavgifter</t>
  </si>
  <si>
    <t>Vinstpengar/Segerpremier</t>
  </si>
  <si>
    <t>Summa KLASS 30</t>
  </si>
  <si>
    <t>KLASS 32</t>
  </si>
  <si>
    <t>Sponsorintäkter</t>
  </si>
  <si>
    <t>Reklam/Annonsintäkter</t>
  </si>
  <si>
    <t>Signfee Stadium Utbetalt av KS</t>
  </si>
  <si>
    <t>Bonus Stadium Utbetalt av KS</t>
  </si>
  <si>
    <t>Signfee Adidas utb av KS</t>
  </si>
  <si>
    <t>Summa KLASS 32</t>
  </si>
  <si>
    <t>KLASS 33</t>
  </si>
  <si>
    <t>Lotterier</t>
  </si>
  <si>
    <t>Intäkter Föreningstriss</t>
  </si>
  <si>
    <t>Bingolotto</t>
  </si>
  <si>
    <t>Sverigelotteriet</t>
  </si>
  <si>
    <t>Intäkter  Marknader/Arrangemang</t>
  </si>
  <si>
    <t>Två Sjöar Runt</t>
  </si>
  <si>
    <t>Sundbybergs Ungdomsspel</t>
  </si>
  <si>
    <t>Tjejernas Kväll</t>
  </si>
  <si>
    <t>Summa KLASS 33</t>
  </si>
  <si>
    <t>KLASS 34</t>
  </si>
  <si>
    <t>Funktionärsintäkter</t>
  </si>
  <si>
    <t>Summa KLASS 34</t>
  </si>
  <si>
    <t>KLASS 35</t>
  </si>
  <si>
    <t>Kiosk och serveringsintäkter</t>
  </si>
  <si>
    <t>Försäljning av kläder/materiel</t>
  </si>
  <si>
    <t>Övriga försäljningsintäkter</t>
  </si>
  <si>
    <t>Summa KLASS 35</t>
  </si>
  <si>
    <t>S:a NETTOOMSÄTTNING</t>
  </si>
  <si>
    <t>AKTIVERAT ARBETE FÖR EGEN RÄKNING</t>
  </si>
  <si>
    <t>INTÄKTER</t>
  </si>
  <si>
    <t>KLASS 38</t>
  </si>
  <si>
    <t>Annat kommunlt bidrag</t>
  </si>
  <si>
    <t>Kommunala Aktivitetsbidrag utb av KS</t>
  </si>
  <si>
    <t>Annat komm bidrag via KS</t>
  </si>
  <si>
    <t>Statliga Aktivitetsbidrag utb av KS</t>
  </si>
  <si>
    <t>Erhållna Gåvor/Donationer</t>
  </si>
  <si>
    <t>Erhållna Stipendier/Fonder</t>
  </si>
  <si>
    <t>Erhållet SIK Internt Stipendium</t>
  </si>
  <si>
    <t>Övriga Bidrag (Ej offentligrättsliga)</t>
  </si>
  <si>
    <t>Idrottslyftet</t>
  </si>
  <si>
    <t>Idrottslyftet utbet via KS</t>
  </si>
  <si>
    <t>S:a Aktiverat arbete för egen räkning     KLASS 38</t>
  </si>
  <si>
    <t>S:a Rörelseintäkter och lagerförändring</t>
  </si>
  <si>
    <t>RÖRELSENS KOSTNADER</t>
  </si>
  <si>
    <t>RÅVAROR OCH FÖRNÖDENHETER M.M</t>
  </si>
  <si>
    <t>KLASS 4</t>
  </si>
  <si>
    <t>Inträde/Program</t>
  </si>
  <si>
    <t>Annonskostnader</t>
  </si>
  <si>
    <t>Alternativ träning</t>
  </si>
  <si>
    <t>Naprapat/Sjukgymnast/Rehab</t>
  </si>
  <si>
    <t>Rehabilitering</t>
  </si>
  <si>
    <t>Medicinväskan</t>
  </si>
  <si>
    <t>Hallhyror/Planhyror</t>
  </si>
  <si>
    <t>Träningskort</t>
  </si>
  <si>
    <t>Kost/Logi</t>
  </si>
  <si>
    <t>Grp Senior Peter Lundin</t>
  </si>
  <si>
    <t>Grp Elit (Niklas och Henrik)</t>
  </si>
  <si>
    <t>Grp Födda 2011</t>
  </si>
  <si>
    <t>Materielkostnader</t>
  </si>
  <si>
    <t>Idrottskläder</t>
  </si>
  <si>
    <t>Idrottsmateriel</t>
  </si>
  <si>
    <t>Funktionärskostnader</t>
  </si>
  <si>
    <t>Priser/Medaljer</t>
  </si>
  <si>
    <t>Licenser/Lagförsäkring</t>
  </si>
  <si>
    <t>Startavgifter</t>
  </si>
  <si>
    <t>Grp Löpargruppen</t>
  </si>
  <si>
    <t>Grp Födda 2012</t>
  </si>
  <si>
    <t>Grp Födda 2013</t>
  </si>
  <si>
    <t>Grp Födda 2014</t>
  </si>
  <si>
    <t>Grp Födda 2015</t>
  </si>
  <si>
    <t>Grp Födda 2016</t>
  </si>
  <si>
    <t>Tillstånd/Förbundsavgifter</t>
  </si>
  <si>
    <t>Färdbiljetter</t>
  </si>
  <si>
    <t>Möten</t>
  </si>
  <si>
    <t>Planeringkonferens</t>
  </si>
  <si>
    <t>Styrelsemöte</t>
  </si>
  <si>
    <t>Avslutningar</t>
  </si>
  <si>
    <t>Årsavslutning (Jullunch)</t>
  </si>
  <si>
    <t>Prisutdelningar</t>
  </si>
  <si>
    <t>Administration</t>
  </si>
  <si>
    <t>Sektionsgemenskap</t>
  </si>
  <si>
    <t>Avslutningar, aktiviteter</t>
  </si>
  <si>
    <t>Övriga kostnader</t>
  </si>
  <si>
    <t>Sponsorkostnader</t>
  </si>
  <si>
    <t>Reklamkostnader</t>
  </si>
  <si>
    <t>Tillståndsavgifter</t>
  </si>
  <si>
    <t>Kostn Marknad/Arrangemang</t>
  </si>
  <si>
    <t>Ink av Kiosk/Serveringsvaror</t>
  </si>
  <si>
    <t>Ink Idrottskläder/-materiel</t>
  </si>
  <si>
    <t>Övriga Försäljningskostnader</t>
  </si>
  <si>
    <t>Årsmöteskostnader</t>
  </si>
  <si>
    <t>S:a Råvaror och förnödenheter</t>
  </si>
  <si>
    <t>BRUTTOVINST</t>
  </si>
  <si>
    <t>ÖVRIGA EXTERNA KOSTNADER</t>
  </si>
  <si>
    <t>KLASS 5</t>
  </si>
  <si>
    <t>Lokalhyra</t>
  </si>
  <si>
    <t>Förbrukningsmateriel</t>
  </si>
  <si>
    <t>Annonsering</t>
  </si>
  <si>
    <t>Övriga reklam- och PR-kostnader</t>
  </si>
  <si>
    <t>SUMMA KLASS 5:</t>
  </si>
  <si>
    <t>ÖVRIGA KOSTNADER</t>
  </si>
  <si>
    <t>KLASS 6</t>
  </si>
  <si>
    <t>Representation/Uppvaktningar</t>
  </si>
  <si>
    <t>Kontorsmateriel</t>
  </si>
  <si>
    <t>Kontorsmateriel fakturererat av Kansliet</t>
  </si>
  <si>
    <t>Trycksaker</t>
  </si>
  <si>
    <t>Telefon</t>
  </si>
  <si>
    <t>Porto</t>
  </si>
  <si>
    <t>Porto fakturerat av Kansliet</t>
  </si>
  <si>
    <t>Försäkringar</t>
  </si>
  <si>
    <t>Folksam Övt Idrottare SIK</t>
  </si>
  <si>
    <t>Förlust på kundfordringar</t>
  </si>
  <si>
    <t>Styrelsemöten</t>
  </si>
  <si>
    <t>Administrativa kostnader</t>
  </si>
  <si>
    <t>Övriga externa tjänster</t>
  </si>
  <si>
    <t>Tillsynsavgifter Myndigheter</t>
  </si>
  <si>
    <t>Tidn/Skrifter/Litteratur</t>
  </si>
  <si>
    <t>Medlems- och föreningsavgifter</t>
  </si>
  <si>
    <t>Övriga externa kostnader</t>
  </si>
  <si>
    <t>Info + marknadsföring SIK fri</t>
  </si>
  <si>
    <t>Lämnade Bidrag/Gåvor,Stipendium</t>
  </si>
  <si>
    <t>Gåvor</t>
  </si>
  <si>
    <t>S:a Övriga externa kostnader</t>
  </si>
  <si>
    <t>PERSONALKOSTNADER</t>
  </si>
  <si>
    <t>KLASS 7</t>
  </si>
  <si>
    <t>A</t>
  </si>
  <si>
    <t>Ledarersättningar, Friidottsskolan</t>
  </si>
  <si>
    <t>B</t>
  </si>
  <si>
    <t>Ledarersättningar, ledare</t>
  </si>
  <si>
    <t>Ersättning till idrottsutövare &gt;½ basbelopp</t>
  </si>
  <si>
    <t>Ers till idrottsutövare &lt; ½ basbelopp</t>
  </si>
  <si>
    <t>Skattefria Bilersättningar</t>
  </si>
  <si>
    <t>Lagstadgade sociala avgifter</t>
  </si>
  <si>
    <t>Utbildning Tränare/Ledare</t>
  </si>
  <si>
    <t>Utbildning Idrottsutövare</t>
  </si>
  <si>
    <t>Utbildning</t>
  </si>
  <si>
    <t>S:a Personalkostnader</t>
  </si>
  <si>
    <t>S:a Rörelsens kostnader inkl råvaror m.m.</t>
  </si>
  <si>
    <t>Rörelseresultat före avskrivningar</t>
  </si>
  <si>
    <t>Rörelseresultat efter avskrivningar</t>
  </si>
  <si>
    <t>Rörelseresultat före finansiella intäkter och kostnader</t>
  </si>
  <si>
    <t>RESULTAT FRÅN FINANSIELLA INVESTERINGAR</t>
  </si>
  <si>
    <t>ÖVRIGA RÄNTEINTÄKTER OCH LIKNANDE RESULTATPOSTER</t>
  </si>
  <si>
    <t>Ränteintäkter</t>
  </si>
  <si>
    <t>S:a Övriga ränteintäkter och likande kostnader</t>
  </si>
  <si>
    <t>RÄNTEKOSTNADER OCH LIKNANDE RESULTATPOSTER</t>
  </si>
  <si>
    <t>Räntekostnader</t>
  </si>
  <si>
    <t>Övriga finansiella kostnader</t>
  </si>
  <si>
    <t>S:a Räntekostnader och liknande resultatposter</t>
  </si>
  <si>
    <t>S:a Resultat från finansiella intäkter och kostnader</t>
  </si>
  <si>
    <t>Resultat efter finansiella intäkter och kostnader</t>
  </si>
  <si>
    <t>Resultat före bokslutsdispositioner och skatt</t>
  </si>
  <si>
    <t>BOKSLUTSDISPOSITIONER</t>
  </si>
  <si>
    <t>Avsättning ER´s Minnesfond</t>
  </si>
  <si>
    <t>Ianspråktagande av fonder/avsättningar</t>
  </si>
  <si>
    <t>S:a Bokslutsdispositioner</t>
  </si>
  <si>
    <t>Resultat före skatt</t>
  </si>
  <si>
    <t>BERÄKNAT RESULTAT</t>
  </si>
  <si>
    <t>Träningsläger/Tävlingsresor</t>
  </si>
  <si>
    <t>Sommarläger Södertälje GOT/STHLM</t>
  </si>
  <si>
    <t>Övriga intäkter (ÖIG, träningsläger, VU m m</t>
  </si>
  <si>
    <t>Utlandsläger Monte Gordo</t>
  </si>
  <si>
    <t>Ungdomsgruppen</t>
  </si>
  <si>
    <t>Grp Födda 2017</t>
  </si>
  <si>
    <t>startavgifter total:</t>
  </si>
  <si>
    <t>Friidrottsskola, sommar</t>
  </si>
  <si>
    <t>Grp Födda 2011/2012</t>
  </si>
  <si>
    <t>Grp Födda 2011-2012</t>
  </si>
  <si>
    <t>1 feb 2025</t>
  </si>
  <si>
    <t>Friidrottsskola, övriga lov</t>
  </si>
  <si>
    <t>KM</t>
  </si>
  <si>
    <t>Grp Födda 2018</t>
  </si>
  <si>
    <t>Ungdonsgruppen(2007-2010)</t>
  </si>
  <si>
    <t>Grp Elit (Niklas, Henrik och Sofia)</t>
  </si>
  <si>
    <t>Grp Elit (Niklas,  Henrik och Sofia)</t>
  </si>
  <si>
    <t>Ungdomsgruppen(födda 2007 - 2010)</t>
  </si>
  <si>
    <t>Prestationsbidrag</t>
  </si>
  <si>
    <t>Materialbidrag</t>
  </si>
  <si>
    <t>BUDGET FÖR SIK FRIIDROTT 2025, version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</si>
</sst>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</font>
    <font>
      <sz val="10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i/>
      <sz val="8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Times New Roman"/>
      <family val="1"/>
    </font>
    <font>
      <sz val="11"/>
      <color theme="1"/>
      <name val="Calibri"/>
      <family val="2"/>
    </font>
    <font>
      <sz val="11"/>
      <color rgb="FF000000"/>
      <name val="Times New Roman"/>
      <family val="1"/>
    </font>
    <font>
      <i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name val="Calibri"/>
      <family val="2"/>
    </font>
    <font>
      <i/>
      <sz val="11"/>
      <color rgb="FF000000"/>
      <name val="&quot;Times New Roman&quot;"/>
    </font>
    <font>
      <sz val="11"/>
      <color theme="1"/>
      <name val="Calibri"/>
      <family val="2"/>
      <scheme val="minor"/>
    </font>
    <font>
      <i/>
      <sz val="10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10"/>
      <color theme="1"/>
      <name val="Times New Roman"/>
      <family val="1"/>
    </font>
    <font>
      <sz val="11"/>
      <color rgb="FFFF0000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B7E1CD"/>
        <bgColor rgb="FFB7E1CD"/>
      </patternFill>
    </fill>
    <fill>
      <patternFill patternType="solid">
        <fgColor rgb="FFF3F3F3"/>
        <bgColor rgb="FFF3F3F3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center"/>
    </xf>
    <xf numFmtId="0" fontId="4" fillId="2" borderId="1" xfId="0" applyFont="1" applyFill="1" applyBorder="1"/>
    <xf numFmtId="3" fontId="5" fillId="3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0" fontId="6" fillId="4" borderId="2" xfId="0" applyFont="1" applyFill="1" applyBorder="1"/>
    <xf numFmtId="49" fontId="7" fillId="3" borderId="2" xfId="0" applyNumberFormat="1" applyFont="1" applyFill="1" applyBorder="1" applyAlignment="1">
      <alignment horizontal="center"/>
    </xf>
    <xf numFmtId="3" fontId="6" fillId="4" borderId="2" xfId="0" applyNumberFormat="1" applyFont="1" applyFill="1" applyBorder="1" applyAlignment="1">
      <alignment horizontal="center"/>
    </xf>
    <xf numFmtId="0" fontId="8" fillId="4" borderId="2" xfId="0" applyFont="1" applyFill="1" applyBorder="1"/>
    <xf numFmtId="0" fontId="6" fillId="0" borderId="0" xfId="0" applyFont="1"/>
    <xf numFmtId="3" fontId="7" fillId="3" borderId="2" xfId="0" applyNumberFormat="1" applyFont="1" applyFill="1" applyBorder="1"/>
    <xf numFmtId="3" fontId="7" fillId="0" borderId="0" xfId="0" applyNumberFormat="1" applyFont="1"/>
    <xf numFmtId="0" fontId="7" fillId="0" borderId="0" xfId="0" applyFont="1"/>
    <xf numFmtId="3" fontId="10" fillId="3" borderId="2" xfId="0" applyNumberFormat="1" applyFont="1" applyFill="1" applyBorder="1"/>
    <xf numFmtId="3" fontId="10" fillId="0" borderId="0" xfId="0" applyNumberFormat="1" applyFont="1"/>
    <xf numFmtId="0" fontId="4" fillId="0" borderId="0" xfId="0" applyFont="1"/>
    <xf numFmtId="0" fontId="9" fillId="0" borderId="0" xfId="0" applyFont="1"/>
    <xf numFmtId="3" fontId="11" fillId="3" borderId="2" xfId="0" applyNumberFormat="1" applyFont="1" applyFill="1" applyBorder="1"/>
    <xf numFmtId="0" fontId="9" fillId="0" borderId="3" xfId="0" applyFont="1" applyBorder="1"/>
    <xf numFmtId="0" fontId="9" fillId="0" borderId="4" xfId="0" applyFont="1" applyBorder="1"/>
    <xf numFmtId="3" fontId="9" fillId="3" borderId="5" xfId="0" applyNumberFormat="1" applyFont="1" applyFill="1" applyBorder="1"/>
    <xf numFmtId="3" fontId="9" fillId="0" borderId="4" xfId="0" applyNumberFormat="1" applyFont="1" applyBorder="1"/>
    <xf numFmtId="0" fontId="10" fillId="0" borderId="6" xfId="0" applyFont="1" applyBorder="1"/>
    <xf numFmtId="0" fontId="12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5" borderId="2" xfId="0" applyFont="1" applyFill="1" applyBorder="1"/>
    <xf numFmtId="3" fontId="10" fillId="5" borderId="2" xfId="0" applyNumberFormat="1" applyFont="1" applyFill="1" applyBorder="1"/>
    <xf numFmtId="0" fontId="10" fillId="5" borderId="2" xfId="0" applyFont="1" applyFill="1" applyBorder="1"/>
    <xf numFmtId="3" fontId="13" fillId="3" borderId="5" xfId="0" applyNumberFormat="1" applyFont="1" applyFill="1" applyBorder="1"/>
    <xf numFmtId="3" fontId="9" fillId="0" borderId="4" xfId="0" applyNumberFormat="1" applyFont="1" applyBorder="1" applyAlignment="1">
      <alignment horizontal="right"/>
    </xf>
    <xf numFmtId="0" fontId="15" fillId="6" borderId="0" xfId="0" applyFont="1" applyFill="1" applyAlignment="1">
      <alignment horizontal="left"/>
    </xf>
    <xf numFmtId="0" fontId="16" fillId="0" borderId="0" xfId="0" applyFont="1"/>
    <xf numFmtId="0" fontId="17" fillId="6" borderId="0" xfId="0" applyFont="1" applyFill="1" applyAlignment="1">
      <alignment horizontal="left"/>
    </xf>
    <xf numFmtId="0" fontId="18" fillId="0" borderId="0" xfId="0" applyFont="1"/>
    <xf numFmtId="3" fontId="19" fillId="3" borderId="2" xfId="0" applyNumberFormat="1" applyFont="1" applyFill="1" applyBorder="1"/>
    <xf numFmtId="3" fontId="19" fillId="0" borderId="0" xfId="0" applyNumberFormat="1" applyFont="1"/>
    <xf numFmtId="3" fontId="9" fillId="3" borderId="5" xfId="0" applyNumberFormat="1" applyFont="1" applyFill="1" applyBorder="1" applyAlignment="1">
      <alignment horizontal="right"/>
    </xf>
    <xf numFmtId="0" fontId="4" fillId="2" borderId="2" xfId="0" applyFont="1" applyFill="1" applyBorder="1"/>
    <xf numFmtId="3" fontId="10" fillId="2" borderId="2" xfId="0" applyNumberFormat="1" applyFont="1" applyFill="1" applyBorder="1"/>
    <xf numFmtId="0" fontId="10" fillId="2" borderId="2" xfId="0" applyFont="1" applyFill="1" applyBorder="1"/>
    <xf numFmtId="0" fontId="20" fillId="0" borderId="3" xfId="0" applyFont="1" applyBorder="1"/>
    <xf numFmtId="3" fontId="9" fillId="5" borderId="2" xfId="0" applyNumberFormat="1" applyFont="1" applyFill="1" applyBorder="1"/>
    <xf numFmtId="0" fontId="4" fillId="5" borderId="7" xfId="0" applyFont="1" applyFill="1" applyBorder="1"/>
    <xf numFmtId="0" fontId="4" fillId="5" borderId="8" xfId="0" applyFont="1" applyFill="1" applyBorder="1"/>
    <xf numFmtId="3" fontId="10" fillId="5" borderId="8" xfId="0" applyNumberFormat="1" applyFont="1" applyFill="1" applyBorder="1"/>
    <xf numFmtId="0" fontId="10" fillId="5" borderId="9" xfId="0" applyFont="1" applyFill="1" applyBorder="1"/>
    <xf numFmtId="0" fontId="21" fillId="0" borderId="0" xfId="0" applyFont="1"/>
    <xf numFmtId="14" fontId="0" fillId="0" borderId="0" xfId="0" applyNumberFormat="1"/>
    <xf numFmtId="0" fontId="24" fillId="0" borderId="0" xfId="0" applyFont="1"/>
    <xf numFmtId="3" fontId="0" fillId="0" borderId="0" xfId="0" applyNumberFormat="1"/>
    <xf numFmtId="3" fontId="9" fillId="0" borderId="5" xfId="0" applyNumberFormat="1" applyFont="1" applyBorder="1"/>
    <xf numFmtId="3" fontId="9" fillId="0" borderId="5" xfId="0" applyNumberFormat="1" applyFont="1" applyBorder="1" applyAlignment="1">
      <alignment horizontal="right"/>
    </xf>
    <xf numFmtId="3" fontId="5" fillId="2" borderId="1" xfId="0" applyNumberFormat="1" applyFont="1" applyFill="1" applyBorder="1" applyAlignment="1">
      <alignment horizontal="center" wrapText="1"/>
    </xf>
    <xf numFmtId="3" fontId="25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/>
    <xf numFmtId="0" fontId="9" fillId="0" borderId="0" xfId="0" applyFont="1" applyAlignment="1">
      <alignment wrapText="1"/>
    </xf>
    <xf numFmtId="0" fontId="9" fillId="0" borderId="0" xfId="0" applyFont="1"/>
    <xf numFmtId="0" fontId="9" fillId="0" borderId="3" xfId="0" applyFont="1" applyBorder="1"/>
    <xf numFmtId="0" fontId="14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Roger Richter" id="{F69684B2-D7D2-4DD4-AEDD-68CB980F77B9}" userId="769effbf7eb21b75" providerId="Windows Live"/>
  <person displayName="Daniel Nilsson" id="{A0883F62-E841-FB4F-8AF2-868229B8F9F0}" userId="e9e06e18f780948a" providerId="Windows Liv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E63" dT="2024-03-05T20:08:20.84" personId="{A0883F62-E841-FB4F-8AF2-868229B8F9F0}" id="{A84A249B-D01B-1949-B2E4-AF43E05DA7AB}">
    <text xml:space="preserve">Idrottsklivet </text>
  </threadedComment>
  <threadedComment ref="E77" dT="2024-03-05T20:06:19.62" personId="{A0883F62-E841-FB4F-8AF2-868229B8F9F0}" id="{54CB08B6-B4A6-9A46-9E89-942AD27DA830}">
    <text>Träningskort simhall-gym</text>
  </threadedComment>
  <threadedComment ref="J116" dT="2023-02-08T16:23:04.62" personId="{F69684B2-D7D2-4DD4-AEDD-68CB980F77B9}" id="{E64BF2B0-4A0C-4A43-8396-FBF5A4E2567E}">
    <text>Träningsläger Monte Gordo</text>
  </threadedComment>
  <threadedComment ref="J128" dT="2023-02-08T16:23:04.62" personId="{F69684B2-D7D2-4DD4-AEDD-68CB980F77B9}" id="{D3C98149-2A0A-4A5F-92BB-E6FB47FF6301}">
    <text>Spårvagnsbiljett VU-spelen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39"/>
  <sheetViews>
    <sheetView tabSelected="1" workbookViewId="0">
      <pane ySplit="4" topLeftCell="A5" activePane="bottomLeft" state="frozen"/>
      <selection pane="bottomLeft" activeCell="E243" sqref="E243"/>
    </sheetView>
  </sheetViews>
  <sheetFormatPr defaultColWidth="14.390625" defaultRowHeight="15" customHeight="1" x14ac:dyDescent="0.2"/>
  <cols>
    <col min="1" max="1" width="10.89453125" customWidth="1"/>
    <col min="2" max="2" width="8.875" customWidth="1"/>
    <col min="3" max="3" width="4.03515625" customWidth="1"/>
    <col min="4" max="4" width="38.60546875" customWidth="1"/>
    <col min="5" max="5" width="12.375" customWidth="1"/>
    <col min="6" max="7" width="8.875" customWidth="1"/>
    <col min="8" max="9" width="16.0078125" customWidth="1"/>
    <col min="10" max="10" width="17.890625" customWidth="1"/>
    <col min="11" max="11" width="15.87109375" customWidth="1"/>
  </cols>
  <sheetData>
    <row r="1" spans="1:10" ht="25.5" x14ac:dyDescent="0.35">
      <c r="A1" s="56" t="s">
        <v>192</v>
      </c>
      <c r="B1" s="57"/>
      <c r="C1" s="57"/>
      <c r="D1" s="57"/>
      <c r="E1" s="57"/>
      <c r="F1" s="57"/>
      <c r="G1" s="57"/>
      <c r="H1" s="57"/>
      <c r="J1" s="48">
        <v>45698</v>
      </c>
    </row>
    <row r="2" spans="1:10" ht="25.5" x14ac:dyDescent="0.35">
      <c r="A2" s="1"/>
      <c r="B2" s="1"/>
      <c r="C2" s="1"/>
      <c r="D2" s="1"/>
      <c r="E2" s="1"/>
      <c r="F2" s="1"/>
      <c r="G2" s="1"/>
      <c r="H2" s="1"/>
      <c r="I2" s="1"/>
    </row>
    <row r="3" spans="1:10" ht="30" customHeight="1" x14ac:dyDescent="0.2">
      <c r="A3" s="2"/>
      <c r="B3" s="2"/>
      <c r="C3" s="2"/>
      <c r="D3" s="2"/>
      <c r="E3" s="3" t="s">
        <v>0</v>
      </c>
      <c r="F3" s="4" t="s">
        <v>1</v>
      </c>
      <c r="G3" s="4" t="s">
        <v>2</v>
      </c>
      <c r="H3" s="53" t="s">
        <v>179</v>
      </c>
      <c r="I3" s="53" t="s">
        <v>183</v>
      </c>
      <c r="J3" s="4" t="s">
        <v>3</v>
      </c>
    </row>
    <row r="4" spans="1:10" x14ac:dyDescent="0.2">
      <c r="A4" s="5"/>
      <c r="B4" s="5"/>
      <c r="C4" s="5"/>
      <c r="D4" s="5"/>
      <c r="E4" s="6" t="s">
        <v>182</v>
      </c>
      <c r="F4" s="7"/>
      <c r="G4" s="7"/>
      <c r="H4" s="7"/>
      <c r="I4" s="7"/>
      <c r="J4" s="8"/>
    </row>
    <row r="5" spans="1:10" x14ac:dyDescent="0.2">
      <c r="A5" s="9" t="s">
        <v>4</v>
      </c>
      <c r="B5" s="9" t="s">
        <v>5</v>
      </c>
      <c r="C5" s="9" t="s">
        <v>6</v>
      </c>
      <c r="D5" s="9" t="s">
        <v>7</v>
      </c>
      <c r="E5" s="10"/>
      <c r="F5" s="11"/>
      <c r="G5" s="11"/>
      <c r="H5" s="11"/>
      <c r="I5" s="11"/>
      <c r="J5" s="12"/>
    </row>
    <row r="6" spans="1:10" x14ac:dyDescent="0.2">
      <c r="A6" s="58" t="s">
        <v>8</v>
      </c>
      <c r="B6" s="57"/>
      <c r="C6" s="57"/>
      <c r="D6" s="57"/>
      <c r="E6" s="13"/>
      <c r="F6" s="14"/>
      <c r="G6" s="14"/>
      <c r="H6" s="14"/>
      <c r="I6" s="14"/>
    </row>
    <row r="7" spans="1:10" x14ac:dyDescent="0.2">
      <c r="A7" s="15"/>
      <c r="B7" s="16" t="s">
        <v>9</v>
      </c>
      <c r="C7" s="15"/>
      <c r="D7" s="15"/>
      <c r="E7" s="13"/>
      <c r="F7" s="14"/>
      <c r="G7" s="14"/>
      <c r="H7" s="14"/>
      <c r="I7" s="14"/>
    </row>
    <row r="8" spans="1:10" x14ac:dyDescent="0.2">
      <c r="A8" s="15" t="s">
        <v>10</v>
      </c>
      <c r="B8" s="15"/>
      <c r="C8" s="15"/>
      <c r="D8" s="15"/>
      <c r="E8" s="13"/>
      <c r="F8" s="14"/>
      <c r="G8" s="14"/>
      <c r="H8" s="14"/>
      <c r="I8" s="14"/>
    </row>
    <row r="9" spans="1:10" x14ac:dyDescent="0.2">
      <c r="B9" s="15">
        <v>3011</v>
      </c>
      <c r="C9" s="15"/>
      <c r="D9" s="15" t="s">
        <v>11</v>
      </c>
      <c r="E9" s="13"/>
      <c r="F9" s="14"/>
      <c r="G9" s="14"/>
      <c r="H9" s="14"/>
      <c r="I9" s="14"/>
    </row>
    <row r="10" spans="1:10" x14ac:dyDescent="0.2">
      <c r="B10" s="15">
        <v>3013</v>
      </c>
      <c r="C10" s="15"/>
      <c r="D10" s="15" t="s">
        <v>12</v>
      </c>
      <c r="E10" s="17">
        <f>SUM(F10:J10)</f>
        <v>915000</v>
      </c>
      <c r="F10" s="54">
        <v>200000</v>
      </c>
      <c r="G10" s="14">
        <v>35000</v>
      </c>
      <c r="H10" s="14">
        <v>600000</v>
      </c>
      <c r="I10" s="14">
        <v>80000</v>
      </c>
    </row>
    <row r="11" spans="1:10" x14ac:dyDescent="0.2">
      <c r="B11" s="15">
        <v>3015</v>
      </c>
      <c r="C11" s="15"/>
      <c r="D11" s="15" t="s">
        <v>13</v>
      </c>
      <c r="E11" s="13">
        <v>250000</v>
      </c>
      <c r="F11" s="14"/>
      <c r="G11" s="14"/>
      <c r="H11" s="14"/>
      <c r="I11" s="14"/>
    </row>
    <row r="12" spans="1:10" x14ac:dyDescent="0.2">
      <c r="B12" s="15">
        <v>3018</v>
      </c>
      <c r="C12" s="15"/>
      <c r="D12" s="15" t="s">
        <v>14</v>
      </c>
      <c r="E12" s="13"/>
      <c r="F12" s="14"/>
      <c r="G12" s="14"/>
      <c r="H12" s="14"/>
      <c r="I12" s="14"/>
    </row>
    <row r="13" spans="1:10" x14ac:dyDescent="0.2">
      <c r="B13" s="15">
        <v>3029</v>
      </c>
      <c r="C13" s="15"/>
      <c r="D13" s="15" t="s">
        <v>174</v>
      </c>
      <c r="E13" s="17">
        <f>SUM(F13:J13)</f>
        <v>300000</v>
      </c>
      <c r="F13" s="14">
        <v>0</v>
      </c>
      <c r="G13" s="14">
        <v>0</v>
      </c>
      <c r="H13" s="14">
        <v>0</v>
      </c>
      <c r="I13" s="14"/>
      <c r="J13" s="14">
        <v>300000</v>
      </c>
    </row>
    <row r="14" spans="1:10" ht="9" customHeight="1" x14ac:dyDescent="0.2">
      <c r="A14" s="15"/>
      <c r="B14" s="15"/>
      <c r="C14" s="15"/>
      <c r="D14" s="15"/>
      <c r="E14" s="13"/>
      <c r="F14" s="14"/>
      <c r="G14" s="14"/>
      <c r="H14" s="14"/>
      <c r="I14" s="14"/>
    </row>
    <row r="15" spans="1:10" x14ac:dyDescent="0.2">
      <c r="A15" s="18"/>
      <c r="B15" s="19"/>
      <c r="C15" s="19"/>
      <c r="D15" s="19" t="s">
        <v>15</v>
      </c>
      <c r="E15" s="20">
        <f t="shared" ref="E15:H15" si="0">SUM(E10:E14)</f>
        <v>1465000</v>
      </c>
      <c r="F15" s="21">
        <f t="shared" si="0"/>
        <v>200000</v>
      </c>
      <c r="G15" s="21">
        <f t="shared" si="0"/>
        <v>35000</v>
      </c>
      <c r="H15" s="21">
        <f t="shared" si="0"/>
        <v>600000</v>
      </c>
      <c r="I15" s="51"/>
      <c r="J15" s="22"/>
    </row>
    <row r="16" spans="1:10" x14ac:dyDescent="0.2">
      <c r="A16" s="15"/>
      <c r="B16" s="15"/>
      <c r="C16" s="15"/>
      <c r="D16" s="15"/>
      <c r="E16" s="13"/>
      <c r="F16" s="14"/>
      <c r="G16" s="14"/>
      <c r="H16" s="14"/>
      <c r="I16" s="14"/>
    </row>
    <row r="17" spans="1:10" x14ac:dyDescent="0.2">
      <c r="A17" s="15" t="s">
        <v>16</v>
      </c>
      <c r="B17" s="15"/>
      <c r="C17" s="15"/>
      <c r="D17" s="15"/>
      <c r="E17" s="13"/>
      <c r="F17" s="14"/>
      <c r="G17" s="14"/>
      <c r="H17" s="14"/>
      <c r="I17" s="14"/>
    </row>
    <row r="18" spans="1:10" x14ac:dyDescent="0.2">
      <c r="B18" s="15">
        <v>3210</v>
      </c>
      <c r="C18" s="15"/>
      <c r="D18" s="15" t="s">
        <v>17</v>
      </c>
      <c r="E18" s="17">
        <f>SUM(F18:J18)</f>
        <v>37000</v>
      </c>
      <c r="F18" s="14">
        <v>17000</v>
      </c>
      <c r="G18" s="14"/>
      <c r="H18" s="14"/>
      <c r="I18" s="14"/>
      <c r="J18">
        <v>20000</v>
      </c>
    </row>
    <row r="19" spans="1:10" x14ac:dyDescent="0.2">
      <c r="B19" s="15">
        <v>3230</v>
      </c>
      <c r="C19" s="15"/>
      <c r="D19" s="15" t="s">
        <v>18</v>
      </c>
      <c r="E19" s="13"/>
      <c r="F19" s="14"/>
      <c r="G19" s="14"/>
      <c r="H19" s="14"/>
      <c r="I19" s="14"/>
    </row>
    <row r="20" spans="1:10" x14ac:dyDescent="0.2">
      <c r="B20" s="15">
        <v>3243</v>
      </c>
      <c r="C20" s="15"/>
      <c r="D20" s="15" t="s">
        <v>19</v>
      </c>
      <c r="E20" s="13"/>
      <c r="F20" s="14"/>
      <c r="G20" s="14"/>
      <c r="H20" s="14"/>
      <c r="I20" s="14"/>
    </row>
    <row r="21" spans="1:10" ht="15.75" customHeight="1" x14ac:dyDescent="0.2">
      <c r="B21" s="15">
        <v>3244</v>
      </c>
      <c r="C21" s="15"/>
      <c r="D21" s="15" t="s">
        <v>20</v>
      </c>
      <c r="E21" s="13">
        <v>6600</v>
      </c>
      <c r="F21" s="14"/>
      <c r="G21" s="14"/>
      <c r="H21" s="14"/>
      <c r="I21" s="14"/>
    </row>
    <row r="22" spans="1:10" ht="15.75" customHeight="1" x14ac:dyDescent="0.2">
      <c r="B22" s="15">
        <v>3246</v>
      </c>
      <c r="C22" s="15"/>
      <c r="D22" s="15" t="s">
        <v>21</v>
      </c>
      <c r="E22" s="13"/>
      <c r="F22" s="14"/>
      <c r="G22" s="14"/>
      <c r="H22" s="14"/>
      <c r="I22" s="14"/>
    </row>
    <row r="23" spans="1:10" ht="9.75" customHeight="1" x14ac:dyDescent="0.2">
      <c r="A23" s="16"/>
      <c r="B23" s="16"/>
      <c r="C23" s="16"/>
      <c r="D23" s="16"/>
      <c r="E23" s="13"/>
      <c r="F23" s="14"/>
      <c r="G23" s="14"/>
      <c r="H23" s="14"/>
      <c r="I23" s="14"/>
    </row>
    <row r="24" spans="1:10" ht="15.75" customHeight="1" x14ac:dyDescent="0.2">
      <c r="A24" s="18"/>
      <c r="B24" s="19"/>
      <c r="C24" s="19"/>
      <c r="D24" s="19" t="s">
        <v>22</v>
      </c>
      <c r="E24" s="20">
        <f t="shared" ref="E24:F24" si="1">SUM(E18:E23)</f>
        <v>43600</v>
      </c>
      <c r="F24" s="21">
        <f t="shared" si="1"/>
        <v>17000</v>
      </c>
      <c r="G24" s="21"/>
      <c r="H24" s="21"/>
      <c r="I24" s="51"/>
      <c r="J24" s="22"/>
    </row>
    <row r="25" spans="1:10" ht="15.75" customHeight="1" x14ac:dyDescent="0.2">
      <c r="A25" s="15"/>
      <c r="B25" s="15"/>
      <c r="C25" s="15"/>
      <c r="D25" s="15"/>
      <c r="E25" s="13"/>
      <c r="F25" s="14"/>
      <c r="G25" s="14"/>
      <c r="H25" s="14"/>
      <c r="I25" s="14"/>
    </row>
    <row r="26" spans="1:10" ht="15.75" customHeight="1" x14ac:dyDescent="0.2">
      <c r="A26" s="15" t="s">
        <v>23</v>
      </c>
      <c r="B26" s="15"/>
      <c r="C26" s="15"/>
      <c r="D26" s="15"/>
      <c r="E26" s="13"/>
      <c r="F26" s="14"/>
      <c r="G26" s="14"/>
      <c r="H26" s="14"/>
      <c r="I26" s="14"/>
    </row>
    <row r="27" spans="1:10" ht="15.75" customHeight="1" x14ac:dyDescent="0.2">
      <c r="B27" s="15">
        <v>3310</v>
      </c>
      <c r="C27" s="15"/>
      <c r="D27" s="15" t="s">
        <v>24</v>
      </c>
      <c r="E27" s="13">
        <v>0</v>
      </c>
      <c r="F27" s="14"/>
      <c r="G27" s="14"/>
      <c r="H27" s="14"/>
      <c r="I27" s="14"/>
    </row>
    <row r="28" spans="1:10" ht="15.75" customHeight="1" x14ac:dyDescent="0.2">
      <c r="B28" s="15">
        <v>3311</v>
      </c>
      <c r="C28" s="15"/>
      <c r="D28" s="15" t="s">
        <v>25</v>
      </c>
      <c r="E28" s="13"/>
      <c r="F28" s="14"/>
      <c r="G28" s="14"/>
      <c r="H28" s="14"/>
      <c r="I28" s="14"/>
    </row>
    <row r="29" spans="1:10" ht="15.75" customHeight="1" x14ac:dyDescent="0.2">
      <c r="B29" s="15">
        <v>3320</v>
      </c>
      <c r="C29" s="15"/>
      <c r="D29" s="15" t="s">
        <v>26</v>
      </c>
      <c r="E29" s="13">
        <v>1500</v>
      </c>
      <c r="F29" s="14"/>
      <c r="G29" s="14"/>
      <c r="H29" s="14"/>
      <c r="I29" s="14"/>
    </row>
    <row r="30" spans="1:10" ht="15.75" customHeight="1" x14ac:dyDescent="0.2">
      <c r="B30" s="15">
        <v>3321</v>
      </c>
      <c r="C30" s="15"/>
      <c r="D30" s="15" t="s">
        <v>27</v>
      </c>
      <c r="E30" s="13"/>
      <c r="F30" s="14"/>
      <c r="G30" s="14"/>
      <c r="H30" s="14"/>
      <c r="I30" s="14"/>
    </row>
    <row r="31" spans="1:10" ht="15.75" customHeight="1" x14ac:dyDescent="0.2">
      <c r="B31" s="15">
        <v>3382</v>
      </c>
      <c r="C31" s="15"/>
      <c r="D31" s="15" t="s">
        <v>28</v>
      </c>
      <c r="E31" s="13"/>
      <c r="F31" s="14"/>
      <c r="G31" s="14"/>
      <c r="H31" s="14"/>
      <c r="I31" s="14"/>
    </row>
    <row r="32" spans="1:10" ht="15.75" customHeight="1" x14ac:dyDescent="0.2">
      <c r="A32" s="15"/>
      <c r="B32" s="15"/>
      <c r="C32" s="15">
        <v>201</v>
      </c>
      <c r="D32" s="23" t="s">
        <v>29</v>
      </c>
      <c r="E32" s="17">
        <f>SUM(F32:H32)</f>
        <v>0</v>
      </c>
      <c r="F32" s="14">
        <v>0</v>
      </c>
      <c r="G32" s="14"/>
      <c r="H32" s="14"/>
      <c r="I32" s="14"/>
    </row>
    <row r="33" spans="1:10" ht="15.75" customHeight="1" x14ac:dyDescent="0.2">
      <c r="A33" s="15"/>
      <c r="B33" s="15"/>
      <c r="C33" s="15">
        <v>202</v>
      </c>
      <c r="D33" s="23" t="s">
        <v>30</v>
      </c>
      <c r="E33" s="13"/>
      <c r="F33" s="14"/>
      <c r="G33" s="14"/>
      <c r="H33" s="14"/>
      <c r="I33" s="14"/>
    </row>
    <row r="34" spans="1:10" ht="15.75" customHeight="1" x14ac:dyDescent="0.2">
      <c r="A34" s="15"/>
      <c r="B34" s="15"/>
      <c r="C34" s="15">
        <v>203</v>
      </c>
      <c r="D34" s="23" t="s">
        <v>31</v>
      </c>
      <c r="E34" s="13"/>
      <c r="F34" s="14"/>
      <c r="G34" s="14"/>
      <c r="H34" s="14"/>
      <c r="I34" s="14"/>
    </row>
    <row r="35" spans="1:10" ht="15.75" customHeight="1" x14ac:dyDescent="0.2">
      <c r="A35" s="15"/>
      <c r="B35" s="15"/>
      <c r="C35" s="15">
        <v>204</v>
      </c>
      <c r="D35" s="23" t="s">
        <v>173</v>
      </c>
      <c r="E35" s="17">
        <f>SUM(F35:J35)</f>
        <v>13000</v>
      </c>
      <c r="F35" s="14">
        <v>0</v>
      </c>
      <c r="G35" s="14">
        <v>0</v>
      </c>
      <c r="H35" s="14">
        <v>0</v>
      </c>
      <c r="I35" s="14"/>
      <c r="J35" s="14">
        <v>13000</v>
      </c>
    </row>
    <row r="36" spans="1:10" ht="9.75" customHeight="1" x14ac:dyDescent="0.2">
      <c r="A36" s="15"/>
      <c r="B36" s="15"/>
      <c r="C36" s="15"/>
      <c r="D36" s="15"/>
      <c r="E36" s="13"/>
      <c r="F36" s="14"/>
      <c r="G36" s="14"/>
      <c r="H36" s="14"/>
      <c r="I36" s="14"/>
    </row>
    <row r="37" spans="1:10" ht="15.75" customHeight="1" x14ac:dyDescent="0.2">
      <c r="A37" s="18"/>
      <c r="B37" s="19"/>
      <c r="C37" s="19"/>
      <c r="D37" s="19" t="s">
        <v>32</v>
      </c>
      <c r="E37" s="20">
        <f>SUM(E27:E36)</f>
        <v>14500</v>
      </c>
      <c r="F37" s="21"/>
      <c r="G37" s="21"/>
      <c r="H37" s="21"/>
      <c r="I37" s="51"/>
      <c r="J37" s="22"/>
    </row>
    <row r="38" spans="1:10" ht="15.75" customHeight="1" x14ac:dyDescent="0.2">
      <c r="A38" s="16"/>
      <c r="B38" s="16"/>
      <c r="C38" s="16"/>
      <c r="D38" s="16"/>
      <c r="E38" s="13"/>
      <c r="F38" s="14"/>
      <c r="G38" s="14"/>
      <c r="H38" s="14"/>
      <c r="I38" s="14"/>
    </row>
    <row r="39" spans="1:10" ht="15.75" customHeight="1" x14ac:dyDescent="0.2">
      <c r="A39" s="15" t="s">
        <v>33</v>
      </c>
      <c r="B39" s="16"/>
      <c r="C39" s="16"/>
      <c r="D39" s="16"/>
      <c r="E39" s="13"/>
      <c r="F39" s="14"/>
      <c r="G39" s="14"/>
      <c r="H39" s="14"/>
      <c r="I39" s="14"/>
    </row>
    <row r="40" spans="1:10" ht="15.75" customHeight="1" x14ac:dyDescent="0.2">
      <c r="B40" s="15">
        <v>3401</v>
      </c>
      <c r="C40" s="15"/>
      <c r="D40" s="15" t="s">
        <v>34</v>
      </c>
      <c r="E40" s="13">
        <v>10000</v>
      </c>
      <c r="F40" s="14"/>
      <c r="G40" s="14"/>
      <c r="H40" s="14"/>
      <c r="I40" s="14"/>
    </row>
    <row r="41" spans="1:10" ht="6.75" customHeight="1" x14ac:dyDescent="0.2">
      <c r="A41" s="15"/>
      <c r="B41" s="15"/>
      <c r="C41" s="15"/>
      <c r="D41" s="15"/>
      <c r="E41" s="13"/>
      <c r="F41" s="14"/>
      <c r="G41" s="14"/>
      <c r="H41" s="14"/>
      <c r="I41" s="14"/>
    </row>
    <row r="42" spans="1:10" ht="15.75" customHeight="1" x14ac:dyDescent="0.2">
      <c r="A42" s="24"/>
      <c r="B42" s="25"/>
      <c r="C42" s="25"/>
      <c r="D42" s="19" t="s">
        <v>35</v>
      </c>
      <c r="E42" s="20">
        <f>SUM(E40:E41)</f>
        <v>10000</v>
      </c>
      <c r="F42" s="21"/>
      <c r="G42" s="21"/>
      <c r="H42" s="21"/>
      <c r="I42" s="51"/>
      <c r="J42" s="22"/>
    </row>
    <row r="43" spans="1:10" ht="15.75" customHeight="1" x14ac:dyDescent="0.2">
      <c r="A43" s="15"/>
      <c r="B43" s="15"/>
      <c r="C43" s="15"/>
      <c r="D43" s="15"/>
      <c r="E43" s="13"/>
      <c r="F43" s="14"/>
      <c r="G43" s="14"/>
      <c r="H43" s="14"/>
      <c r="I43" s="14"/>
    </row>
    <row r="44" spans="1:10" ht="15.75" customHeight="1" x14ac:dyDescent="0.2">
      <c r="A44" s="15" t="s">
        <v>36</v>
      </c>
      <c r="B44" s="15"/>
      <c r="C44" s="15"/>
      <c r="D44" s="15"/>
      <c r="E44" s="13"/>
      <c r="F44" s="14"/>
      <c r="G44" s="14"/>
      <c r="H44" s="14"/>
      <c r="I44" s="14"/>
    </row>
    <row r="45" spans="1:10" ht="15.75" customHeight="1" x14ac:dyDescent="0.2">
      <c r="B45" s="15">
        <v>3510</v>
      </c>
      <c r="C45" s="15"/>
      <c r="D45" s="15" t="s">
        <v>37</v>
      </c>
      <c r="E45" s="13">
        <f>SUM(F45)</f>
        <v>3000</v>
      </c>
      <c r="F45" s="14">
        <v>3000</v>
      </c>
      <c r="G45" s="14"/>
      <c r="H45" s="14"/>
      <c r="I45" s="14"/>
    </row>
    <row r="46" spans="1:10" ht="15.75" customHeight="1" x14ac:dyDescent="0.2">
      <c r="B46" s="15">
        <v>3540</v>
      </c>
      <c r="C46" s="15"/>
      <c r="D46" s="15" t="s">
        <v>38</v>
      </c>
      <c r="E46" s="13">
        <f>SUM(G46)</f>
        <v>0</v>
      </c>
      <c r="F46" s="14"/>
      <c r="G46" s="14">
        <v>0</v>
      </c>
      <c r="H46" s="14"/>
      <c r="I46" s="14"/>
    </row>
    <row r="47" spans="1:10" ht="15.75" customHeight="1" x14ac:dyDescent="0.2">
      <c r="B47" s="15">
        <v>3590</v>
      </c>
      <c r="C47" s="15"/>
      <c r="D47" s="15" t="s">
        <v>39</v>
      </c>
      <c r="E47" s="13"/>
      <c r="F47" s="14"/>
      <c r="G47" s="14"/>
      <c r="H47" s="14"/>
      <c r="I47" s="14"/>
    </row>
    <row r="48" spans="1:10" ht="15.75" customHeight="1" x14ac:dyDescent="0.2">
      <c r="A48" s="15"/>
      <c r="B48" s="15"/>
      <c r="C48" s="15"/>
      <c r="D48" s="15"/>
      <c r="E48" s="13"/>
      <c r="F48" s="14"/>
      <c r="G48" s="14"/>
      <c r="H48" s="14"/>
      <c r="I48" s="14"/>
    </row>
    <row r="49" spans="1:10" ht="15.75" customHeight="1" x14ac:dyDescent="0.2">
      <c r="A49" s="18"/>
      <c r="B49" s="19"/>
      <c r="C49" s="19"/>
      <c r="D49" s="19" t="s">
        <v>40</v>
      </c>
      <c r="E49" s="20">
        <f t="shared" ref="E49:G49" si="2">SUM(E45:E48)</f>
        <v>3000</v>
      </c>
      <c r="F49" s="21">
        <f t="shared" si="2"/>
        <v>3000</v>
      </c>
      <c r="G49" s="21">
        <f t="shared" si="2"/>
        <v>0</v>
      </c>
      <c r="H49" s="21"/>
      <c r="I49" s="51"/>
      <c r="J49" s="22"/>
    </row>
    <row r="50" spans="1:10" ht="8.25" customHeight="1" x14ac:dyDescent="0.2">
      <c r="A50" s="26"/>
      <c r="B50" s="26"/>
      <c r="C50" s="26"/>
      <c r="D50" s="26"/>
      <c r="E50" s="27"/>
      <c r="F50" s="27"/>
      <c r="G50" s="27"/>
      <c r="H50" s="27"/>
      <c r="I50" s="27"/>
      <c r="J50" s="28"/>
    </row>
    <row r="51" spans="1:10" ht="15.75" customHeight="1" x14ac:dyDescent="0.2">
      <c r="A51" s="24"/>
      <c r="B51" s="25"/>
      <c r="C51" s="25"/>
      <c r="D51" s="19" t="s">
        <v>41</v>
      </c>
      <c r="E51" s="29">
        <f>SUM(E15,E24,E37,E42,E49)</f>
        <v>1536100</v>
      </c>
      <c r="F51" s="30"/>
      <c r="G51" s="30"/>
      <c r="H51" s="30"/>
      <c r="I51" s="52"/>
      <c r="J51" s="22"/>
    </row>
    <row r="52" spans="1:10" ht="15.75" customHeight="1" x14ac:dyDescent="0.2">
      <c r="A52" s="15"/>
      <c r="B52" s="15"/>
      <c r="C52" s="15"/>
      <c r="D52" s="15"/>
      <c r="E52" s="13"/>
      <c r="F52" s="14"/>
      <c r="G52" s="14"/>
      <c r="H52" s="14"/>
      <c r="I52" s="14"/>
    </row>
    <row r="53" spans="1:10" ht="15.75" customHeight="1" x14ac:dyDescent="0.2">
      <c r="A53" s="59" t="s">
        <v>42</v>
      </c>
      <c r="B53" s="57"/>
      <c r="C53" s="57"/>
      <c r="D53" s="57"/>
      <c r="E53" s="13"/>
      <c r="F53" s="14"/>
      <c r="G53" s="14"/>
      <c r="H53" s="14"/>
      <c r="I53" s="14"/>
    </row>
    <row r="54" spans="1:10" ht="15.75" customHeight="1" x14ac:dyDescent="0.2">
      <c r="A54" s="15"/>
      <c r="B54" s="15"/>
      <c r="C54" s="15"/>
      <c r="D54" s="16" t="s">
        <v>43</v>
      </c>
      <c r="E54" s="13"/>
      <c r="F54" s="14"/>
      <c r="G54" s="14"/>
      <c r="H54" s="14"/>
      <c r="I54" s="14"/>
    </row>
    <row r="55" spans="1:10" ht="15.75" customHeight="1" x14ac:dyDescent="0.2">
      <c r="A55" s="15" t="s">
        <v>44</v>
      </c>
      <c r="B55" s="15"/>
      <c r="C55" s="15"/>
      <c r="D55" s="15"/>
      <c r="E55" s="13"/>
      <c r="F55" s="14"/>
      <c r="G55" s="14"/>
      <c r="H55" s="14"/>
      <c r="I55" s="14"/>
    </row>
    <row r="56" spans="1:10" ht="15.75" customHeight="1" x14ac:dyDescent="0.2">
      <c r="B56" s="15">
        <v>3811</v>
      </c>
      <c r="C56" s="15"/>
      <c r="D56" s="15" t="s">
        <v>45</v>
      </c>
      <c r="E56" s="13"/>
      <c r="F56" s="14"/>
      <c r="G56" s="14"/>
      <c r="H56" s="14"/>
      <c r="I56" s="14"/>
    </row>
    <row r="57" spans="1:10" ht="15.75" customHeight="1" x14ac:dyDescent="0.2">
      <c r="B57" s="15">
        <v>3812</v>
      </c>
      <c r="C57" s="15"/>
      <c r="D57" s="15" t="s">
        <v>46</v>
      </c>
      <c r="E57" s="13">
        <v>140000</v>
      </c>
      <c r="F57" s="14"/>
      <c r="G57" s="14"/>
      <c r="H57" s="14"/>
      <c r="I57" s="14"/>
    </row>
    <row r="58" spans="1:10" ht="15.75" customHeight="1" x14ac:dyDescent="0.2">
      <c r="B58" s="15">
        <v>3813</v>
      </c>
      <c r="C58" s="15"/>
      <c r="D58" s="15" t="s">
        <v>47</v>
      </c>
      <c r="E58" s="13"/>
      <c r="F58" s="14"/>
      <c r="G58" s="14"/>
      <c r="H58" s="14"/>
      <c r="I58" s="14"/>
    </row>
    <row r="59" spans="1:10" ht="15.75" customHeight="1" x14ac:dyDescent="0.2">
      <c r="B59" s="15">
        <v>3821</v>
      </c>
      <c r="C59" s="15"/>
      <c r="D59" s="15" t="s">
        <v>48</v>
      </c>
      <c r="E59" s="13">
        <v>70000</v>
      </c>
      <c r="F59" s="14"/>
      <c r="G59" s="14"/>
      <c r="H59" s="14"/>
      <c r="I59" s="14"/>
    </row>
    <row r="60" spans="1:10" ht="15.75" customHeight="1" x14ac:dyDescent="0.2">
      <c r="B60" s="15">
        <v>3860</v>
      </c>
      <c r="C60" s="15"/>
      <c r="D60" s="15" t="s">
        <v>49</v>
      </c>
      <c r="E60" s="13"/>
      <c r="F60" s="14"/>
      <c r="G60" s="14"/>
      <c r="H60" s="14"/>
      <c r="I60" s="14"/>
    </row>
    <row r="61" spans="1:10" ht="15.75" customHeight="1" x14ac:dyDescent="0.2">
      <c r="B61" s="15">
        <v>3870</v>
      </c>
      <c r="C61" s="15"/>
      <c r="D61" s="15" t="s">
        <v>50</v>
      </c>
      <c r="E61" s="13"/>
      <c r="F61" s="14"/>
      <c r="G61" s="14"/>
      <c r="H61" s="14"/>
      <c r="I61" s="14"/>
    </row>
    <row r="62" spans="1:10" ht="15.75" customHeight="1" x14ac:dyDescent="0.2">
      <c r="B62" s="15">
        <v>3871</v>
      </c>
      <c r="C62" s="15"/>
      <c r="D62" s="15" t="s">
        <v>51</v>
      </c>
      <c r="E62" s="13"/>
      <c r="F62" s="14"/>
      <c r="G62" s="14"/>
      <c r="H62" s="14"/>
      <c r="I62" s="14"/>
    </row>
    <row r="63" spans="1:10" ht="15.75" customHeight="1" x14ac:dyDescent="0.2">
      <c r="B63" s="15">
        <v>3880</v>
      </c>
      <c r="C63" s="15"/>
      <c r="D63" s="15" t="s">
        <v>52</v>
      </c>
      <c r="E63" s="13"/>
      <c r="F63" s="14"/>
      <c r="G63" s="14"/>
      <c r="H63" s="14"/>
      <c r="I63" s="14"/>
    </row>
    <row r="64" spans="1:10" ht="15.75" customHeight="1" x14ac:dyDescent="0.2">
      <c r="B64" s="15">
        <v>3881</v>
      </c>
      <c r="C64" s="15"/>
      <c r="D64" s="15" t="s">
        <v>53</v>
      </c>
      <c r="E64" s="13"/>
      <c r="F64" s="14"/>
      <c r="G64" s="14"/>
      <c r="H64" s="14"/>
      <c r="I64" s="14"/>
    </row>
    <row r="65" spans="1:10" ht="15.75" customHeight="1" x14ac:dyDescent="0.2">
      <c r="B65" s="15">
        <v>3882</v>
      </c>
      <c r="C65" s="15"/>
      <c r="D65" s="15" t="s">
        <v>54</v>
      </c>
      <c r="E65" s="17">
        <f>SUM(F65:J65)</f>
        <v>30000</v>
      </c>
      <c r="F65" s="14"/>
      <c r="G65" s="14"/>
      <c r="H65" s="14"/>
      <c r="I65" s="14">
        <v>20000</v>
      </c>
      <c r="J65">
        <v>10000</v>
      </c>
    </row>
    <row r="66" spans="1:10" ht="15.75" customHeight="1" x14ac:dyDescent="0.2">
      <c r="A66" s="15"/>
      <c r="B66" s="15"/>
      <c r="C66" s="15"/>
      <c r="D66" s="15"/>
      <c r="E66" s="13"/>
      <c r="F66" s="14"/>
      <c r="G66" s="14"/>
      <c r="H66" s="14"/>
      <c r="I66" s="14"/>
    </row>
    <row r="67" spans="1:10" ht="15.75" customHeight="1" x14ac:dyDescent="0.2">
      <c r="A67" s="15"/>
      <c r="B67" s="15"/>
      <c r="C67" s="15"/>
      <c r="D67" s="15"/>
      <c r="E67" s="13"/>
      <c r="F67" s="14"/>
      <c r="G67" s="14"/>
      <c r="H67" s="14"/>
      <c r="I67" s="14"/>
    </row>
    <row r="68" spans="1:10" ht="15.75" customHeight="1" x14ac:dyDescent="0.2">
      <c r="A68" s="60" t="s">
        <v>55</v>
      </c>
      <c r="B68" s="61"/>
      <c r="C68" s="61"/>
      <c r="D68" s="61"/>
      <c r="E68" s="20">
        <f>SUM(E57:E67)</f>
        <v>240000</v>
      </c>
      <c r="F68" s="21"/>
      <c r="G68" s="21"/>
      <c r="H68" s="21"/>
      <c r="I68" s="51"/>
      <c r="J68" s="22"/>
    </row>
    <row r="69" spans="1:10" ht="8.25" customHeight="1" x14ac:dyDescent="0.2">
      <c r="A69" s="26"/>
      <c r="B69" s="26"/>
      <c r="C69" s="26"/>
      <c r="D69" s="26"/>
      <c r="E69" s="27"/>
      <c r="F69" s="27"/>
      <c r="G69" s="27"/>
      <c r="H69" s="27"/>
      <c r="I69" s="27"/>
      <c r="J69" s="28"/>
    </row>
    <row r="70" spans="1:10" ht="15.75" customHeight="1" x14ac:dyDescent="0.2">
      <c r="A70" s="60" t="s">
        <v>56</v>
      </c>
      <c r="B70" s="61"/>
      <c r="C70" s="61"/>
      <c r="D70" s="61"/>
      <c r="E70" s="29">
        <f>SUM(E51+E68)</f>
        <v>1776100</v>
      </c>
      <c r="F70" s="30"/>
      <c r="G70" s="30"/>
      <c r="H70" s="30"/>
      <c r="I70" s="52"/>
      <c r="J70" s="22"/>
    </row>
    <row r="71" spans="1:10" ht="15.75" customHeight="1" x14ac:dyDescent="0.2">
      <c r="A71" s="15"/>
      <c r="B71" s="15"/>
      <c r="C71" s="15"/>
      <c r="D71" s="15"/>
      <c r="E71" s="13"/>
      <c r="F71" s="14"/>
      <c r="G71" s="14"/>
      <c r="H71" s="14"/>
      <c r="I71" s="14"/>
    </row>
    <row r="72" spans="1:10" ht="15.75" customHeight="1" x14ac:dyDescent="0.2">
      <c r="A72" s="59" t="s">
        <v>57</v>
      </c>
      <c r="B72" s="57"/>
      <c r="C72" s="57"/>
      <c r="D72" s="57"/>
      <c r="E72" s="13"/>
      <c r="F72" s="14"/>
      <c r="G72" s="14"/>
      <c r="H72" s="14"/>
      <c r="I72" s="14"/>
    </row>
    <row r="73" spans="1:10" ht="15.75" customHeight="1" x14ac:dyDescent="0.2">
      <c r="A73" s="15"/>
      <c r="B73" s="16" t="s">
        <v>58</v>
      </c>
      <c r="C73" s="15"/>
      <c r="D73" s="15"/>
      <c r="E73" s="13"/>
      <c r="F73" s="14"/>
      <c r="G73" s="14"/>
      <c r="H73" s="14"/>
      <c r="I73" s="14"/>
    </row>
    <row r="74" spans="1:10" ht="15.75" customHeight="1" x14ac:dyDescent="0.2">
      <c r="A74" s="15" t="s">
        <v>59</v>
      </c>
      <c r="B74" s="15"/>
      <c r="C74" s="15"/>
      <c r="D74" s="16"/>
      <c r="E74" s="13"/>
      <c r="F74" s="14"/>
      <c r="G74" s="14"/>
      <c r="H74" s="14"/>
      <c r="I74" s="14"/>
    </row>
    <row r="75" spans="1:10" ht="15.75" customHeight="1" x14ac:dyDescent="0.2">
      <c r="B75" s="16">
        <v>4011</v>
      </c>
      <c r="C75" s="16"/>
      <c r="D75" s="16" t="s">
        <v>60</v>
      </c>
      <c r="E75" s="13"/>
      <c r="F75" s="14"/>
      <c r="G75" s="14"/>
      <c r="H75" s="14"/>
      <c r="I75" s="14"/>
    </row>
    <row r="76" spans="1:10" ht="15.75" customHeight="1" x14ac:dyDescent="0.2">
      <c r="B76" s="16">
        <v>4012</v>
      </c>
      <c r="C76" s="16"/>
      <c r="D76" s="16" t="s">
        <v>61</v>
      </c>
      <c r="E76" s="13"/>
      <c r="F76" s="14"/>
      <c r="G76" s="14"/>
      <c r="H76" s="14"/>
      <c r="I76" s="14"/>
    </row>
    <row r="77" spans="1:10" ht="15.75" customHeight="1" x14ac:dyDescent="0.2">
      <c r="B77" s="16">
        <v>4016</v>
      </c>
      <c r="C77" s="16"/>
      <c r="D77" s="16" t="s">
        <v>62</v>
      </c>
      <c r="E77" s="13">
        <v>-14000</v>
      </c>
      <c r="F77" s="14"/>
      <c r="G77" s="14"/>
      <c r="H77" s="14"/>
      <c r="I77" s="14"/>
    </row>
    <row r="78" spans="1:10" ht="15.75" customHeight="1" x14ac:dyDescent="0.2">
      <c r="B78" s="16">
        <v>4017</v>
      </c>
      <c r="C78" s="16"/>
      <c r="D78" s="16" t="s">
        <v>63</v>
      </c>
      <c r="E78" s="13"/>
      <c r="F78" s="14"/>
      <c r="G78" s="14"/>
      <c r="H78" s="14"/>
      <c r="I78" s="14"/>
    </row>
    <row r="79" spans="1:10" ht="15.75" customHeight="1" x14ac:dyDescent="0.2">
      <c r="B79" s="15"/>
      <c r="C79" s="15"/>
      <c r="D79" s="23" t="s">
        <v>64</v>
      </c>
      <c r="E79" s="13"/>
      <c r="F79" s="14"/>
      <c r="G79" s="14"/>
      <c r="H79" s="14"/>
      <c r="I79" s="14"/>
    </row>
    <row r="80" spans="1:10" ht="15.75" customHeight="1" x14ac:dyDescent="0.2">
      <c r="B80" s="15"/>
      <c r="C80" s="15">
        <v>229</v>
      </c>
      <c r="D80" s="23" t="s">
        <v>65</v>
      </c>
      <c r="E80" s="13">
        <v>-2000</v>
      </c>
      <c r="F80" s="14"/>
      <c r="G80" s="14"/>
      <c r="H80" s="14"/>
      <c r="I80" s="14"/>
    </row>
    <row r="81" spans="2:10" ht="15.75" customHeight="1" x14ac:dyDescent="0.2">
      <c r="B81" s="16">
        <v>4018</v>
      </c>
      <c r="C81" s="16"/>
      <c r="D81" s="16" t="s">
        <v>66</v>
      </c>
      <c r="E81" s="17">
        <f>SUM(F81:J81)</f>
        <v>-3500</v>
      </c>
      <c r="F81" s="14">
        <v>-3500</v>
      </c>
      <c r="G81" s="14"/>
      <c r="H81" s="14"/>
      <c r="I81" s="14"/>
    </row>
    <row r="82" spans="2:10" ht="15.75" customHeight="1" x14ac:dyDescent="0.2">
      <c r="B82" s="15"/>
      <c r="C82" s="15"/>
      <c r="D82" s="23" t="s">
        <v>67</v>
      </c>
      <c r="E82" s="13"/>
      <c r="F82" s="14"/>
      <c r="G82" s="14"/>
      <c r="H82" s="14"/>
      <c r="I82" s="14"/>
    </row>
    <row r="83" spans="2:10" ht="15.75" customHeight="1" x14ac:dyDescent="0.2">
      <c r="B83" s="16">
        <v>4019</v>
      </c>
      <c r="C83" s="16"/>
      <c r="D83" s="16" t="s">
        <v>68</v>
      </c>
      <c r="E83" s="13">
        <f>SUM(F83:J83)</f>
        <v>-160000</v>
      </c>
      <c r="F83" s="14"/>
      <c r="G83" s="14"/>
      <c r="H83" s="14">
        <v>-135000</v>
      </c>
      <c r="I83" s="14">
        <v>-25000</v>
      </c>
    </row>
    <row r="84" spans="2:10" ht="15.75" customHeight="1" x14ac:dyDescent="0.2">
      <c r="B84" s="15"/>
      <c r="C84" s="15"/>
      <c r="D84" s="23" t="s">
        <v>69</v>
      </c>
      <c r="E84" s="13">
        <f>SUM(F84:J84)</f>
        <v>-10000</v>
      </c>
      <c r="F84" s="14"/>
      <c r="G84" s="14"/>
      <c r="H84" s="14"/>
      <c r="I84" s="14"/>
      <c r="J84">
        <v>-10000</v>
      </c>
    </row>
    <row r="85" spans="2:10" ht="15.75" customHeight="1" x14ac:dyDescent="0.2">
      <c r="B85" s="15"/>
      <c r="C85" s="15"/>
      <c r="D85" s="23" t="s">
        <v>187</v>
      </c>
      <c r="E85" s="13">
        <v>-45000</v>
      </c>
      <c r="F85" s="14"/>
      <c r="G85" s="14"/>
      <c r="H85" s="14"/>
      <c r="I85" s="14"/>
    </row>
    <row r="86" spans="2:10" ht="15.75" customHeight="1" x14ac:dyDescent="0.2">
      <c r="B86" s="15"/>
      <c r="C86" s="15"/>
      <c r="D86" s="23" t="s">
        <v>186</v>
      </c>
      <c r="E86" s="13">
        <v>-120000</v>
      </c>
      <c r="F86" s="14"/>
      <c r="G86" s="14"/>
      <c r="H86" s="14"/>
      <c r="I86" s="14"/>
    </row>
    <row r="87" spans="2:10" ht="15.75" customHeight="1" x14ac:dyDescent="0.2">
      <c r="B87" s="15"/>
      <c r="C87" s="15"/>
      <c r="D87" s="23" t="s">
        <v>180</v>
      </c>
      <c r="E87" s="13">
        <v>-25000</v>
      </c>
      <c r="F87" s="14"/>
      <c r="G87" s="14"/>
      <c r="H87" s="14"/>
      <c r="I87" s="14"/>
    </row>
    <row r="88" spans="2:10" ht="15.75" customHeight="1" x14ac:dyDescent="0.2">
      <c r="B88" s="15"/>
      <c r="C88" s="15"/>
      <c r="D88" s="23" t="s">
        <v>81</v>
      </c>
      <c r="E88" s="13">
        <v>-5000</v>
      </c>
      <c r="F88" s="14"/>
      <c r="G88" s="14"/>
      <c r="H88" s="14"/>
      <c r="I88" s="14"/>
    </row>
    <row r="89" spans="2:10" ht="15.75" customHeight="1" x14ac:dyDescent="0.2">
      <c r="B89" s="15"/>
      <c r="C89" s="15"/>
      <c r="D89" s="23" t="s">
        <v>82</v>
      </c>
      <c r="E89" s="13">
        <v>-5000</v>
      </c>
      <c r="F89" s="14"/>
      <c r="G89" s="14"/>
      <c r="H89" s="14"/>
      <c r="I89" s="14"/>
    </row>
    <row r="90" spans="2:10" ht="15.75" customHeight="1" x14ac:dyDescent="0.2">
      <c r="B90" s="15"/>
      <c r="C90" s="15"/>
      <c r="D90" s="23" t="s">
        <v>83</v>
      </c>
      <c r="E90" s="13">
        <v>-12000</v>
      </c>
      <c r="F90" s="14"/>
      <c r="G90" s="14"/>
      <c r="H90" s="14"/>
      <c r="I90" s="14"/>
    </row>
    <row r="91" spans="2:10" ht="15.75" customHeight="1" x14ac:dyDescent="0.2">
      <c r="B91" s="15"/>
      <c r="C91" s="15"/>
      <c r="D91" s="23" t="s">
        <v>84</v>
      </c>
      <c r="E91" s="13">
        <v>-1500</v>
      </c>
      <c r="F91" s="14"/>
      <c r="G91" s="14"/>
      <c r="H91" s="14"/>
      <c r="I91" s="14"/>
    </row>
    <row r="92" spans="2:10" ht="15.75" customHeight="1" x14ac:dyDescent="0.2">
      <c r="B92" s="15"/>
      <c r="C92" s="15"/>
      <c r="D92" s="23" t="s">
        <v>177</v>
      </c>
      <c r="E92" s="13">
        <v>-2000</v>
      </c>
      <c r="F92" s="14"/>
      <c r="G92" s="14"/>
      <c r="H92" s="14"/>
      <c r="I92" s="14"/>
    </row>
    <row r="93" spans="2:10" ht="15.75" customHeight="1" x14ac:dyDescent="0.2">
      <c r="B93" s="15"/>
      <c r="C93" s="15"/>
      <c r="D93" s="23" t="s">
        <v>185</v>
      </c>
      <c r="E93" s="13">
        <v>-1000</v>
      </c>
      <c r="F93" s="14"/>
      <c r="G93" s="14"/>
      <c r="H93" s="14"/>
      <c r="I93" s="14"/>
    </row>
    <row r="94" spans="2:10" ht="15.75" customHeight="1" x14ac:dyDescent="0.2">
      <c r="B94" s="16">
        <v>4020</v>
      </c>
      <c r="C94" s="16"/>
      <c r="D94" s="16" t="s">
        <v>72</v>
      </c>
      <c r="E94" s="13"/>
      <c r="F94" s="14"/>
      <c r="G94" s="14"/>
      <c r="H94" s="14"/>
      <c r="I94" s="14"/>
    </row>
    <row r="95" spans="2:10" ht="15.75" customHeight="1" x14ac:dyDescent="0.2">
      <c r="B95" s="15"/>
      <c r="C95" s="15">
        <v>231</v>
      </c>
      <c r="D95" s="23" t="s">
        <v>73</v>
      </c>
      <c r="E95" s="13">
        <f>SUM(F95:J95)</f>
        <v>-70000</v>
      </c>
      <c r="F95" s="14"/>
      <c r="G95" s="14"/>
      <c r="H95" s="14">
        <v>-60000</v>
      </c>
      <c r="I95" s="14">
        <v>-10000</v>
      </c>
    </row>
    <row r="96" spans="2:10" ht="15.75" customHeight="1" x14ac:dyDescent="0.2">
      <c r="B96" s="15"/>
      <c r="C96" s="15">
        <v>232</v>
      </c>
      <c r="D96" s="23" t="s">
        <v>74</v>
      </c>
      <c r="E96" s="13">
        <v>-35000</v>
      </c>
      <c r="F96" s="14"/>
      <c r="G96" s="14"/>
      <c r="H96" s="14"/>
      <c r="I96" s="14"/>
      <c r="J96">
        <v>-35000</v>
      </c>
    </row>
    <row r="97" spans="1:12" ht="15.75" customHeight="1" x14ac:dyDescent="0.2">
      <c r="B97" s="15"/>
      <c r="C97" s="15">
        <v>233</v>
      </c>
      <c r="D97" s="31" t="s">
        <v>191</v>
      </c>
      <c r="E97" s="13">
        <v>-10000</v>
      </c>
      <c r="F97" s="14"/>
      <c r="G97" s="14"/>
      <c r="H97" s="14"/>
      <c r="I97" s="14"/>
    </row>
    <row r="98" spans="1:12" ht="15.75" customHeight="1" x14ac:dyDescent="0.2">
      <c r="B98" s="15"/>
      <c r="C98" s="15">
        <v>234</v>
      </c>
      <c r="D98" s="49" t="s">
        <v>190</v>
      </c>
      <c r="E98" s="13">
        <v>-20700</v>
      </c>
      <c r="F98" s="14"/>
      <c r="G98" s="14"/>
      <c r="H98" s="14"/>
      <c r="I98" s="14"/>
    </row>
    <row r="99" spans="1:12" ht="15.75" customHeight="1" x14ac:dyDescent="0.2">
      <c r="B99" s="16">
        <v>4021</v>
      </c>
      <c r="C99" s="16"/>
      <c r="D99" s="16" t="s">
        <v>75</v>
      </c>
      <c r="E99" s="13">
        <f>SUM(F99:H99)</f>
        <v>0</v>
      </c>
      <c r="F99" s="14">
        <v>0</v>
      </c>
      <c r="G99" s="14"/>
      <c r="H99" s="14"/>
      <c r="I99" s="14"/>
    </row>
    <row r="100" spans="1:12" ht="15.75" customHeight="1" x14ac:dyDescent="0.2">
      <c r="B100" s="16">
        <v>4022</v>
      </c>
      <c r="C100" s="16"/>
      <c r="D100" s="16" t="s">
        <v>76</v>
      </c>
      <c r="E100" s="13">
        <f>SUM(F100:J100)</f>
        <v>-30500</v>
      </c>
      <c r="F100" s="14">
        <v>-17000</v>
      </c>
      <c r="G100" s="14">
        <v>-7000</v>
      </c>
      <c r="H100" s="14"/>
      <c r="I100" s="14"/>
      <c r="J100" s="32">
        <v>-6500</v>
      </c>
      <c r="K100" s="55" t="s">
        <v>184</v>
      </c>
    </row>
    <row r="101" spans="1:12" ht="15.75" customHeight="1" x14ac:dyDescent="0.2">
      <c r="B101" s="16">
        <v>4023</v>
      </c>
      <c r="C101" s="16"/>
      <c r="D101" s="16" t="s">
        <v>77</v>
      </c>
      <c r="E101" s="13"/>
      <c r="F101" s="14"/>
      <c r="G101" s="14"/>
      <c r="H101" s="14"/>
      <c r="I101" s="14"/>
    </row>
    <row r="102" spans="1:12" ht="15.75" customHeight="1" x14ac:dyDescent="0.2">
      <c r="B102" s="16">
        <v>4027</v>
      </c>
      <c r="C102" s="16"/>
      <c r="D102" s="16" t="s">
        <v>78</v>
      </c>
      <c r="E102" s="13"/>
      <c r="F102" s="14"/>
      <c r="G102" s="14"/>
      <c r="H102" s="14"/>
      <c r="I102" s="14"/>
      <c r="K102" t="s">
        <v>178</v>
      </c>
      <c r="L102" s="50">
        <f>SUM(E103:E113)</f>
        <v>-167000</v>
      </c>
    </row>
    <row r="103" spans="1:12" ht="15.75" customHeight="1" x14ac:dyDescent="0.2">
      <c r="A103" s="15"/>
      <c r="B103" s="15"/>
      <c r="C103" s="15"/>
      <c r="D103" s="23" t="s">
        <v>69</v>
      </c>
      <c r="E103" s="13">
        <v>-10000</v>
      </c>
      <c r="F103" s="14"/>
      <c r="G103" s="14"/>
      <c r="H103" s="14"/>
      <c r="I103" s="14"/>
    </row>
    <row r="104" spans="1:12" ht="15.75" customHeight="1" x14ac:dyDescent="0.2">
      <c r="A104" s="15"/>
      <c r="B104" s="15"/>
      <c r="C104" s="15"/>
      <c r="D104" s="23" t="s">
        <v>70</v>
      </c>
      <c r="E104" s="13">
        <v>-5000</v>
      </c>
      <c r="F104" s="14"/>
      <c r="G104" s="14"/>
      <c r="H104" s="14"/>
      <c r="I104" s="14"/>
    </row>
    <row r="105" spans="1:12" ht="15.75" customHeight="1" x14ac:dyDescent="0.2">
      <c r="A105" s="15"/>
      <c r="B105" s="15"/>
      <c r="C105" s="15"/>
      <c r="D105" s="23" t="s">
        <v>79</v>
      </c>
      <c r="E105" s="13">
        <v>0</v>
      </c>
      <c r="F105" s="14"/>
      <c r="G105" s="14"/>
      <c r="H105" s="14"/>
      <c r="I105" s="14"/>
    </row>
    <row r="106" spans="1:12" ht="15.75" customHeight="1" x14ac:dyDescent="0.2">
      <c r="A106" s="15"/>
      <c r="B106" s="15"/>
      <c r="C106" s="15"/>
      <c r="D106" s="23" t="s">
        <v>176</v>
      </c>
      <c r="E106" s="13">
        <v>-90000</v>
      </c>
      <c r="F106" s="14"/>
      <c r="G106" s="14"/>
      <c r="H106" s="14"/>
      <c r="I106" s="14"/>
    </row>
    <row r="107" spans="1:12" ht="15.75" customHeight="1" x14ac:dyDescent="0.2">
      <c r="A107" s="15"/>
      <c r="B107" s="15"/>
      <c r="C107" s="15"/>
      <c r="D107" s="23" t="s">
        <v>71</v>
      </c>
      <c r="E107" s="13">
        <v>-15000</v>
      </c>
      <c r="F107" s="14"/>
      <c r="G107" s="14"/>
      <c r="H107" s="14"/>
      <c r="I107" s="14"/>
    </row>
    <row r="108" spans="1:12" ht="15.75" customHeight="1" x14ac:dyDescent="0.2">
      <c r="A108" s="15"/>
      <c r="B108" s="15"/>
      <c r="C108" s="15"/>
      <c r="D108" s="23" t="s">
        <v>80</v>
      </c>
      <c r="E108" s="13">
        <v>-20000</v>
      </c>
      <c r="F108" s="14"/>
      <c r="G108" s="14"/>
      <c r="H108" s="14"/>
      <c r="I108" s="14"/>
    </row>
    <row r="109" spans="1:12" ht="15.75" customHeight="1" x14ac:dyDescent="0.2">
      <c r="A109" s="15"/>
      <c r="B109" s="15"/>
      <c r="C109" s="15"/>
      <c r="D109" s="23" t="s">
        <v>81</v>
      </c>
      <c r="E109" s="13">
        <v>-15000</v>
      </c>
      <c r="F109" s="14"/>
      <c r="G109" s="14"/>
      <c r="H109" s="14"/>
      <c r="I109" s="14"/>
    </row>
    <row r="110" spans="1:12" ht="15.75" customHeight="1" x14ac:dyDescent="0.2">
      <c r="A110" s="15"/>
      <c r="B110" s="15"/>
      <c r="C110" s="15"/>
      <c r="D110" s="33" t="s">
        <v>82</v>
      </c>
      <c r="E110" s="13">
        <v>-3000</v>
      </c>
      <c r="F110" s="14"/>
      <c r="G110" s="14"/>
      <c r="H110" s="14"/>
      <c r="I110" s="14"/>
    </row>
    <row r="111" spans="1:12" ht="14.25" customHeight="1" x14ac:dyDescent="0.2">
      <c r="A111" s="15"/>
      <c r="B111" s="15"/>
      <c r="C111" s="15"/>
      <c r="D111" s="33" t="s">
        <v>83</v>
      </c>
      <c r="E111" s="13">
        <v>-3000</v>
      </c>
      <c r="F111" s="14"/>
      <c r="G111" s="14"/>
      <c r="H111" s="14"/>
      <c r="I111" s="14"/>
    </row>
    <row r="112" spans="1:12" ht="15.75" customHeight="1" x14ac:dyDescent="0.2">
      <c r="A112" s="15"/>
      <c r="B112" s="15"/>
      <c r="C112" s="15"/>
      <c r="D112" s="23" t="s">
        <v>84</v>
      </c>
      <c r="E112" s="13">
        <v>-3000</v>
      </c>
      <c r="F112" s="14"/>
      <c r="G112" s="14"/>
      <c r="H112" s="14"/>
      <c r="I112" s="14"/>
    </row>
    <row r="113" spans="1:10" ht="15.75" customHeight="1" x14ac:dyDescent="0.2">
      <c r="A113" s="15"/>
      <c r="B113" s="15"/>
      <c r="C113" s="15"/>
      <c r="D113" s="23" t="s">
        <v>177</v>
      </c>
      <c r="E113" s="13">
        <v>-3000</v>
      </c>
      <c r="F113" s="14"/>
      <c r="G113" s="14"/>
      <c r="H113" s="14"/>
      <c r="I113" s="14"/>
    </row>
    <row r="114" spans="1:10" ht="15.75" customHeight="1" x14ac:dyDescent="0.2">
      <c r="B114" s="16">
        <v>4028</v>
      </c>
      <c r="C114" s="16"/>
      <c r="D114" s="16" t="s">
        <v>85</v>
      </c>
      <c r="E114" s="13">
        <f>SUM(F114:J114)</f>
        <v>-9000</v>
      </c>
      <c r="F114" s="14">
        <v>-9000</v>
      </c>
      <c r="G114" s="14"/>
      <c r="H114" s="14"/>
      <c r="I114" s="14"/>
    </row>
    <row r="115" spans="1:10" ht="15.75" customHeight="1" x14ac:dyDescent="0.2">
      <c r="A115" s="34"/>
      <c r="B115" s="16">
        <v>4030</v>
      </c>
      <c r="C115" s="16"/>
      <c r="D115" s="47" t="s">
        <v>172</v>
      </c>
      <c r="E115" s="35"/>
      <c r="F115" s="36"/>
      <c r="G115" s="36"/>
      <c r="H115" s="36"/>
      <c r="I115" s="36"/>
      <c r="J115" s="34"/>
    </row>
    <row r="116" spans="1:10" ht="15.75" customHeight="1" x14ac:dyDescent="0.2">
      <c r="A116" s="15"/>
      <c r="B116" s="15"/>
      <c r="C116" s="15">
        <v>205</v>
      </c>
      <c r="D116" s="23" t="s">
        <v>175</v>
      </c>
      <c r="E116" s="13">
        <f>SUM(F116:J116)</f>
        <v>-60000</v>
      </c>
      <c r="F116" s="14"/>
      <c r="G116" s="14"/>
      <c r="H116" s="14"/>
      <c r="I116" s="14"/>
      <c r="J116">
        <v>-60000</v>
      </c>
    </row>
    <row r="117" spans="1:10" ht="15.75" customHeight="1" x14ac:dyDescent="0.2">
      <c r="A117" s="15"/>
      <c r="B117" s="15"/>
      <c r="C117" s="15"/>
      <c r="D117" s="23" t="s">
        <v>69</v>
      </c>
      <c r="E117" s="13">
        <f>SUM(F117:J117)</f>
        <v>-10000</v>
      </c>
      <c r="F117" s="14"/>
      <c r="G117" s="14"/>
      <c r="H117" s="14"/>
      <c r="I117" s="14"/>
      <c r="J117">
        <v>-10000</v>
      </c>
    </row>
    <row r="118" spans="1:10" ht="15.75" customHeight="1" x14ac:dyDescent="0.2">
      <c r="A118" s="15"/>
      <c r="B118" s="15"/>
      <c r="C118" s="15"/>
      <c r="D118" s="23" t="s">
        <v>188</v>
      </c>
      <c r="E118" s="13">
        <f>SUM(F118:J118)</f>
        <v>-10000</v>
      </c>
      <c r="F118" s="14"/>
      <c r="G118" s="14"/>
      <c r="H118" s="14"/>
      <c r="I118" s="14"/>
      <c r="J118">
        <v>-10000</v>
      </c>
    </row>
    <row r="119" spans="1:10" ht="15.75" customHeight="1" x14ac:dyDescent="0.2">
      <c r="A119" s="15"/>
      <c r="B119" s="15"/>
      <c r="C119" s="15">
        <v>206</v>
      </c>
      <c r="D119" s="23" t="s">
        <v>189</v>
      </c>
      <c r="E119" s="13">
        <f>SUM(F119:J119)</f>
        <v>-45000</v>
      </c>
      <c r="F119" s="14">
        <v>0</v>
      </c>
      <c r="G119" s="14"/>
      <c r="H119" s="14"/>
      <c r="I119" s="14"/>
      <c r="J119">
        <v>-45000</v>
      </c>
    </row>
    <row r="120" spans="1:10" ht="15.75" customHeight="1" x14ac:dyDescent="0.2">
      <c r="A120" s="15"/>
      <c r="B120" s="15"/>
      <c r="C120" s="15"/>
      <c r="D120" s="23"/>
      <c r="E120" s="13"/>
      <c r="F120" s="14"/>
      <c r="G120" s="14"/>
      <c r="H120" s="14"/>
      <c r="I120" s="14"/>
    </row>
    <row r="121" spans="1:10" ht="15.75" customHeight="1" x14ac:dyDescent="0.2">
      <c r="A121" s="15"/>
      <c r="B121" s="15"/>
      <c r="C121" s="15"/>
      <c r="D121" s="23" t="s">
        <v>181</v>
      </c>
      <c r="E121" s="13">
        <v>-15000</v>
      </c>
      <c r="F121" s="14"/>
      <c r="G121" s="14"/>
      <c r="H121" s="14"/>
      <c r="I121" s="14"/>
    </row>
    <row r="122" spans="1:10" ht="15.75" customHeight="1" x14ac:dyDescent="0.2">
      <c r="A122" s="15"/>
      <c r="B122" s="15"/>
      <c r="C122" s="15"/>
      <c r="D122" s="23"/>
      <c r="E122" s="13"/>
      <c r="F122" s="14"/>
      <c r="G122" s="14"/>
      <c r="H122" s="14"/>
      <c r="I122" s="14"/>
    </row>
    <row r="123" spans="1:10" ht="15.75" customHeight="1" x14ac:dyDescent="0.2">
      <c r="A123" s="15"/>
      <c r="B123" s="15"/>
      <c r="C123" s="15"/>
      <c r="D123" s="23" t="s">
        <v>81</v>
      </c>
      <c r="E123" s="13">
        <v>-4000</v>
      </c>
      <c r="F123" s="14"/>
      <c r="G123" s="14"/>
      <c r="H123" s="14"/>
      <c r="I123" s="14"/>
    </row>
    <row r="124" spans="1:10" ht="15.75" customHeight="1" x14ac:dyDescent="0.2">
      <c r="A124" s="15"/>
      <c r="B124" s="15"/>
      <c r="C124" s="15"/>
      <c r="D124" s="33" t="s">
        <v>82</v>
      </c>
      <c r="E124" s="13">
        <v>-4000</v>
      </c>
      <c r="F124" s="14"/>
      <c r="G124" s="14"/>
      <c r="H124" s="14"/>
      <c r="I124" s="14"/>
    </row>
    <row r="125" spans="1:10" ht="15.75" customHeight="1" x14ac:dyDescent="0.2">
      <c r="A125" s="15"/>
      <c r="B125" s="15"/>
      <c r="C125" s="15"/>
      <c r="D125" s="33" t="s">
        <v>83</v>
      </c>
      <c r="E125" s="13">
        <v>-1000</v>
      </c>
      <c r="F125" s="14"/>
      <c r="G125" s="14"/>
      <c r="H125" s="14"/>
      <c r="I125" s="14"/>
    </row>
    <row r="126" spans="1:10" ht="15.75" customHeight="1" x14ac:dyDescent="0.2">
      <c r="A126" s="15"/>
      <c r="B126" s="15"/>
      <c r="C126" s="15"/>
      <c r="D126" s="23" t="s">
        <v>84</v>
      </c>
      <c r="E126" s="13">
        <v>-1500</v>
      </c>
      <c r="F126" s="14"/>
      <c r="G126" s="14"/>
      <c r="H126" s="14"/>
      <c r="I126" s="14"/>
    </row>
    <row r="127" spans="1:10" ht="15.75" customHeight="1" x14ac:dyDescent="0.2">
      <c r="A127" s="15"/>
      <c r="B127" s="15"/>
      <c r="C127" s="15"/>
      <c r="D127" s="23" t="s">
        <v>177</v>
      </c>
      <c r="E127" s="13">
        <v>-1000</v>
      </c>
      <c r="F127" s="14"/>
      <c r="G127" s="14"/>
      <c r="H127" s="14"/>
      <c r="I127" s="14"/>
    </row>
    <row r="128" spans="1:10" ht="15.75" customHeight="1" x14ac:dyDescent="0.2">
      <c r="B128" s="16">
        <v>4031</v>
      </c>
      <c r="C128" s="16"/>
      <c r="D128" s="16" t="s">
        <v>86</v>
      </c>
      <c r="E128" s="13">
        <f>SUM(F128:J128)</f>
        <v>-5000</v>
      </c>
      <c r="F128" s="14"/>
      <c r="G128" s="14"/>
      <c r="H128" s="14"/>
      <c r="I128" s="14"/>
      <c r="J128">
        <v>-5000</v>
      </c>
    </row>
    <row r="129" spans="1:11" ht="15.75" customHeight="1" x14ac:dyDescent="0.2">
      <c r="B129" s="16">
        <v>4040</v>
      </c>
      <c r="C129" s="16"/>
      <c r="D129" s="16" t="s">
        <v>87</v>
      </c>
      <c r="E129" s="13"/>
      <c r="F129" s="14"/>
      <c r="G129" s="14"/>
      <c r="H129" s="14"/>
      <c r="I129" s="14"/>
    </row>
    <row r="130" spans="1:11" ht="15.75" customHeight="1" x14ac:dyDescent="0.2">
      <c r="B130" s="15"/>
      <c r="C130" s="15">
        <v>226</v>
      </c>
      <c r="D130" s="23" t="s">
        <v>88</v>
      </c>
      <c r="E130" s="13">
        <v>-500</v>
      </c>
      <c r="F130" s="14"/>
      <c r="G130" s="14"/>
      <c r="H130" s="14"/>
      <c r="I130" s="14"/>
    </row>
    <row r="131" spans="1:11" ht="15.75" customHeight="1" x14ac:dyDescent="0.2">
      <c r="B131" s="15"/>
      <c r="C131" s="15"/>
      <c r="D131" s="23" t="s">
        <v>89</v>
      </c>
      <c r="E131" s="13">
        <v>-1000</v>
      </c>
      <c r="F131" s="14"/>
      <c r="G131" s="14"/>
      <c r="H131" s="14"/>
      <c r="I131" s="14"/>
    </row>
    <row r="132" spans="1:11" ht="15.75" customHeight="1" x14ac:dyDescent="0.2">
      <c r="B132" s="16">
        <v>4041</v>
      </c>
      <c r="C132" s="16"/>
      <c r="D132" s="16" t="s">
        <v>90</v>
      </c>
      <c r="E132" s="13"/>
      <c r="F132" s="14"/>
      <c r="G132" s="14"/>
      <c r="H132" s="14"/>
      <c r="I132" s="14"/>
    </row>
    <row r="133" spans="1:11" ht="15.75" customHeight="1" x14ac:dyDescent="0.2">
      <c r="B133" s="15"/>
      <c r="C133" s="15">
        <v>227</v>
      </c>
      <c r="D133" s="23" t="s">
        <v>91</v>
      </c>
      <c r="E133" s="13">
        <v>0</v>
      </c>
      <c r="F133" s="14"/>
      <c r="G133" s="14"/>
      <c r="H133" s="14"/>
      <c r="I133" s="14"/>
    </row>
    <row r="134" spans="1:11" ht="15.75" customHeight="1" x14ac:dyDescent="0.2">
      <c r="B134" s="15"/>
      <c r="C134" s="15">
        <v>228</v>
      </c>
      <c r="D134" s="23" t="s">
        <v>92</v>
      </c>
      <c r="E134" s="13"/>
      <c r="F134" s="14"/>
      <c r="G134" s="14"/>
      <c r="H134" s="14"/>
      <c r="I134" s="14"/>
    </row>
    <row r="135" spans="1:11" ht="15.75" customHeight="1" x14ac:dyDescent="0.2">
      <c r="B135" s="15"/>
      <c r="C135" s="15"/>
      <c r="D135" s="23" t="s">
        <v>93</v>
      </c>
      <c r="E135" s="13">
        <f>SUM(F135:H135)</f>
        <v>0</v>
      </c>
      <c r="F135" s="14"/>
      <c r="G135" s="14"/>
      <c r="H135" s="14"/>
      <c r="I135" s="14"/>
    </row>
    <row r="136" spans="1:11" ht="15.75" customHeight="1" x14ac:dyDescent="0.2">
      <c r="B136" s="16">
        <v>4042</v>
      </c>
      <c r="C136" s="16"/>
      <c r="D136" s="16" t="s">
        <v>94</v>
      </c>
      <c r="E136" s="13"/>
      <c r="F136" s="14"/>
      <c r="G136" s="14"/>
      <c r="H136" s="14"/>
      <c r="I136" s="14"/>
    </row>
    <row r="137" spans="1:11" ht="15.75" customHeight="1" x14ac:dyDescent="0.2">
      <c r="A137" s="15"/>
      <c r="B137" s="15"/>
      <c r="C137" s="15"/>
      <c r="D137" s="23" t="s">
        <v>95</v>
      </c>
      <c r="E137" s="13">
        <v>-10000</v>
      </c>
      <c r="F137" s="14"/>
      <c r="G137" s="14"/>
      <c r="H137" s="14"/>
      <c r="I137" s="14"/>
    </row>
    <row r="138" spans="1:11" ht="15.75" customHeight="1" x14ac:dyDescent="0.2">
      <c r="B138" s="16">
        <v>4049</v>
      </c>
      <c r="C138" s="16"/>
      <c r="D138" s="16" t="s">
        <v>96</v>
      </c>
      <c r="E138" s="13">
        <f>SUM(F138:J138)</f>
        <v>0</v>
      </c>
      <c r="F138" s="14"/>
      <c r="G138" s="14"/>
      <c r="H138" s="14"/>
      <c r="I138" s="14"/>
    </row>
    <row r="139" spans="1:11" ht="15.75" customHeight="1" x14ac:dyDescent="0.2">
      <c r="E139" s="13"/>
      <c r="F139" s="14"/>
      <c r="G139" s="14"/>
      <c r="H139" s="14"/>
      <c r="I139" s="14"/>
    </row>
    <row r="140" spans="1:11" ht="15.75" customHeight="1" x14ac:dyDescent="0.2">
      <c r="B140" s="16">
        <v>4210</v>
      </c>
      <c r="C140" s="16"/>
      <c r="D140" s="16" t="s">
        <v>97</v>
      </c>
      <c r="E140" s="13"/>
      <c r="F140" s="14"/>
      <c r="G140" s="14"/>
      <c r="H140" s="14"/>
      <c r="I140" s="14"/>
    </row>
    <row r="141" spans="1:11" ht="15.75" customHeight="1" x14ac:dyDescent="0.2">
      <c r="B141" s="16">
        <v>4230</v>
      </c>
      <c r="C141" s="16"/>
      <c r="D141" s="16" t="s">
        <v>98</v>
      </c>
      <c r="E141" s="13">
        <f>SUM(F141:J141)</f>
        <v>-12600</v>
      </c>
      <c r="F141" s="14">
        <v>-7000</v>
      </c>
      <c r="G141" s="14"/>
      <c r="H141" s="14"/>
      <c r="I141" s="14"/>
      <c r="J141">
        <v>-5600</v>
      </c>
      <c r="K141" s="55"/>
    </row>
    <row r="142" spans="1:11" ht="15.75" customHeight="1" x14ac:dyDescent="0.2">
      <c r="B142" s="16">
        <v>4314</v>
      </c>
      <c r="C142" s="16"/>
      <c r="D142" s="16" t="s">
        <v>99</v>
      </c>
      <c r="E142" s="13">
        <f>SUM(F142:J142)</f>
        <v>-3500</v>
      </c>
      <c r="F142" s="14">
        <v>-3500</v>
      </c>
      <c r="G142" s="14"/>
      <c r="H142" s="14"/>
      <c r="I142" s="14"/>
    </row>
    <row r="143" spans="1:11" ht="15.75" customHeight="1" x14ac:dyDescent="0.2">
      <c r="B143" s="16">
        <v>4382</v>
      </c>
      <c r="C143" s="16"/>
      <c r="D143" s="16" t="s">
        <v>100</v>
      </c>
      <c r="E143" s="13">
        <v>-20000</v>
      </c>
      <c r="F143" s="54">
        <v>-20000</v>
      </c>
      <c r="G143" s="14"/>
      <c r="H143" s="14"/>
      <c r="I143" s="14"/>
    </row>
    <row r="144" spans="1:11" ht="15.75" customHeight="1" x14ac:dyDescent="0.2">
      <c r="B144" s="15"/>
      <c r="C144" s="15"/>
      <c r="D144" s="15"/>
      <c r="E144" s="13"/>
      <c r="F144" s="14"/>
      <c r="G144" s="14"/>
      <c r="H144" s="14"/>
      <c r="I144" s="14"/>
    </row>
    <row r="145" spans="1:10" ht="15.75" customHeight="1" x14ac:dyDescent="0.2">
      <c r="B145" s="16">
        <v>4510</v>
      </c>
      <c r="C145" s="16"/>
      <c r="D145" s="16" t="s">
        <v>101</v>
      </c>
      <c r="E145" s="13">
        <f>SUM(F145:H145)</f>
        <v>-3500</v>
      </c>
      <c r="F145" s="14">
        <v>-3500</v>
      </c>
      <c r="G145" s="14"/>
      <c r="H145" s="14"/>
      <c r="I145" s="14"/>
    </row>
    <row r="146" spans="1:10" ht="15.75" customHeight="1" x14ac:dyDescent="0.2">
      <c r="B146" s="16">
        <v>4540</v>
      </c>
      <c r="C146" s="16"/>
      <c r="D146" s="16" t="s">
        <v>102</v>
      </c>
      <c r="E146" s="13"/>
      <c r="F146" s="14"/>
      <c r="G146" s="14"/>
      <c r="H146" s="14"/>
      <c r="I146" s="14"/>
    </row>
    <row r="147" spans="1:10" ht="15.75" customHeight="1" x14ac:dyDescent="0.2">
      <c r="B147" s="16">
        <v>4590</v>
      </c>
      <c r="C147" s="16"/>
      <c r="D147" s="16" t="s">
        <v>103</v>
      </c>
      <c r="E147" s="13"/>
      <c r="F147" s="14"/>
      <c r="G147" s="14"/>
      <c r="H147" s="14"/>
      <c r="I147" s="14"/>
    </row>
    <row r="148" spans="1:10" ht="15.75" customHeight="1" x14ac:dyDescent="0.2">
      <c r="B148" s="16"/>
      <c r="C148" s="16"/>
      <c r="D148" s="16"/>
      <c r="E148" s="13"/>
      <c r="F148" s="14"/>
      <c r="G148" s="14"/>
      <c r="H148" s="14"/>
      <c r="I148" s="14"/>
    </row>
    <row r="149" spans="1:10" ht="15.75" customHeight="1" x14ac:dyDescent="0.2">
      <c r="B149" s="16">
        <v>4895</v>
      </c>
      <c r="C149" s="16"/>
      <c r="D149" s="16" t="s">
        <v>104</v>
      </c>
      <c r="E149" s="13"/>
      <c r="F149" s="14"/>
      <c r="G149" s="14"/>
      <c r="H149" s="14"/>
      <c r="I149" s="14"/>
    </row>
    <row r="150" spans="1:10" ht="15.75" customHeight="1" x14ac:dyDescent="0.2">
      <c r="A150" s="15"/>
      <c r="B150" s="15"/>
      <c r="C150" s="15"/>
      <c r="D150" s="15"/>
      <c r="E150" s="13"/>
      <c r="F150" s="14"/>
      <c r="G150" s="14"/>
      <c r="H150" s="14"/>
      <c r="I150" s="14"/>
    </row>
    <row r="151" spans="1:10" ht="15.75" customHeight="1" x14ac:dyDescent="0.2">
      <c r="A151" s="18" t="s">
        <v>105</v>
      </c>
      <c r="B151" s="25"/>
      <c r="C151" s="25"/>
      <c r="D151" s="25"/>
      <c r="E151" s="37">
        <f>SUM(E77:E150)</f>
        <v>-955800</v>
      </c>
      <c r="F151" s="30"/>
      <c r="G151" s="30"/>
      <c r="H151" s="30"/>
      <c r="I151" s="52"/>
      <c r="J151" s="22"/>
    </row>
    <row r="152" spans="1:10" ht="8.25" customHeight="1" x14ac:dyDescent="0.2">
      <c r="A152" s="38"/>
      <c r="B152" s="38"/>
      <c r="C152" s="38"/>
      <c r="D152" s="38"/>
      <c r="E152" s="39"/>
      <c r="F152" s="39"/>
      <c r="G152" s="39"/>
      <c r="H152" s="39"/>
      <c r="I152" s="39"/>
      <c r="J152" s="40"/>
    </row>
    <row r="153" spans="1:10" ht="15.75" customHeight="1" x14ac:dyDescent="0.2">
      <c r="A153" s="41" t="s">
        <v>106</v>
      </c>
      <c r="B153" s="25"/>
      <c r="C153" s="25"/>
      <c r="D153" s="25"/>
      <c r="E153" s="29">
        <f>SUM(E70+E151)</f>
        <v>820300</v>
      </c>
      <c r="F153" s="30"/>
      <c r="G153" s="30"/>
      <c r="H153" s="30"/>
      <c r="I153" s="52"/>
      <c r="J153" s="22"/>
    </row>
    <row r="154" spans="1:10" ht="15.75" customHeight="1" x14ac:dyDescent="0.2">
      <c r="A154" s="15"/>
      <c r="B154" s="15"/>
      <c r="C154" s="15"/>
      <c r="D154" s="15"/>
      <c r="E154" s="13"/>
      <c r="F154" s="14"/>
      <c r="G154" s="14"/>
      <c r="H154" s="14"/>
      <c r="I154" s="14"/>
    </row>
    <row r="155" spans="1:10" ht="15.75" customHeight="1" x14ac:dyDescent="0.2">
      <c r="A155" s="15"/>
      <c r="B155" s="16" t="s">
        <v>107</v>
      </c>
      <c r="C155" s="15"/>
      <c r="D155" s="15"/>
      <c r="E155" s="13"/>
      <c r="F155" s="14"/>
      <c r="G155" s="14"/>
      <c r="H155" s="14"/>
      <c r="I155" s="14"/>
    </row>
    <row r="156" spans="1:10" ht="15.75" customHeight="1" x14ac:dyDescent="0.2">
      <c r="A156" s="15" t="s">
        <v>108</v>
      </c>
      <c r="B156" s="16"/>
      <c r="C156" s="15"/>
      <c r="D156" s="15"/>
      <c r="E156" s="13"/>
      <c r="F156" s="14"/>
      <c r="G156" s="14"/>
      <c r="H156" s="14"/>
      <c r="I156" s="14"/>
    </row>
    <row r="157" spans="1:10" ht="15.75" customHeight="1" x14ac:dyDescent="0.2">
      <c r="B157" s="15">
        <v>5010</v>
      </c>
      <c r="C157" s="15"/>
      <c r="D157" s="15" t="s">
        <v>109</v>
      </c>
      <c r="E157" s="13">
        <v>-6000</v>
      </c>
      <c r="F157" s="14"/>
      <c r="G157" s="14"/>
      <c r="H157" s="14"/>
      <c r="I157" s="14"/>
    </row>
    <row r="158" spans="1:10" ht="15.75" customHeight="1" x14ac:dyDescent="0.2">
      <c r="B158" s="15">
        <v>5490</v>
      </c>
      <c r="C158" s="15"/>
      <c r="D158" s="15" t="s">
        <v>110</v>
      </c>
      <c r="E158" s="13"/>
      <c r="F158" s="14"/>
      <c r="G158" s="14"/>
      <c r="H158" s="14"/>
      <c r="I158" s="14"/>
    </row>
    <row r="159" spans="1:10" ht="15.75" customHeight="1" x14ac:dyDescent="0.2">
      <c r="B159" s="15">
        <v>5910</v>
      </c>
      <c r="C159" s="15"/>
      <c r="D159" s="15" t="s">
        <v>111</v>
      </c>
      <c r="E159" s="13"/>
      <c r="F159" s="14"/>
      <c r="G159" s="14"/>
      <c r="H159" s="14"/>
      <c r="I159" s="14"/>
    </row>
    <row r="160" spans="1:10" ht="15.75" customHeight="1" x14ac:dyDescent="0.2">
      <c r="B160" s="15">
        <v>5990</v>
      </c>
      <c r="C160" s="15"/>
      <c r="D160" s="15" t="s">
        <v>112</v>
      </c>
      <c r="E160" s="13"/>
      <c r="F160" s="14"/>
      <c r="G160" s="14"/>
      <c r="H160" s="14"/>
      <c r="I160" s="14"/>
    </row>
    <row r="161" spans="1:10" ht="11.25" customHeight="1" x14ac:dyDescent="0.2">
      <c r="A161" s="15"/>
      <c r="B161" s="15"/>
      <c r="C161" s="15"/>
      <c r="D161" s="15"/>
      <c r="E161" s="13"/>
      <c r="F161" s="14"/>
      <c r="G161" s="14"/>
      <c r="H161" s="14"/>
      <c r="I161" s="14"/>
    </row>
    <row r="162" spans="1:10" ht="15.75" customHeight="1" x14ac:dyDescent="0.2">
      <c r="A162" s="24"/>
      <c r="B162" s="25"/>
      <c r="C162" s="25"/>
      <c r="D162" s="19" t="s">
        <v>113</v>
      </c>
      <c r="E162" s="20">
        <f>SUM(E157:E161)</f>
        <v>-6000</v>
      </c>
      <c r="F162" s="21"/>
      <c r="G162" s="21"/>
      <c r="H162" s="21"/>
      <c r="I162" s="51"/>
      <c r="J162" s="22"/>
    </row>
    <row r="163" spans="1:10" ht="15.75" customHeight="1" x14ac:dyDescent="0.2">
      <c r="A163" s="15"/>
      <c r="B163" s="15"/>
      <c r="C163" s="15"/>
      <c r="D163" s="15"/>
      <c r="E163" s="13"/>
      <c r="F163" s="14"/>
      <c r="G163" s="14"/>
      <c r="H163" s="14"/>
      <c r="I163" s="14"/>
    </row>
    <row r="164" spans="1:10" ht="15.75" customHeight="1" x14ac:dyDescent="0.2">
      <c r="A164" s="16" t="s">
        <v>114</v>
      </c>
      <c r="B164" s="15"/>
      <c r="C164" s="15"/>
      <c r="D164" s="15"/>
      <c r="E164" s="13"/>
      <c r="F164" s="14"/>
      <c r="G164" s="14"/>
      <c r="H164" s="14"/>
      <c r="I164" s="14"/>
    </row>
    <row r="165" spans="1:10" ht="15.75" customHeight="1" x14ac:dyDescent="0.2">
      <c r="A165" s="15" t="s">
        <v>115</v>
      </c>
      <c r="B165" s="15"/>
      <c r="C165" s="15"/>
      <c r="D165" s="15"/>
      <c r="E165" s="13"/>
      <c r="F165" s="14"/>
      <c r="G165" s="14"/>
      <c r="H165" s="14"/>
      <c r="I165" s="14"/>
    </row>
    <row r="166" spans="1:10" ht="15.75" customHeight="1" x14ac:dyDescent="0.2">
      <c r="B166" s="15">
        <v>6070</v>
      </c>
      <c r="C166" s="15"/>
      <c r="D166" s="15" t="s">
        <v>116</v>
      </c>
      <c r="E166" s="13">
        <v>-1000</v>
      </c>
      <c r="F166" s="14"/>
      <c r="G166" s="14"/>
      <c r="H166" s="14"/>
      <c r="I166" s="14"/>
    </row>
    <row r="167" spans="1:10" ht="15.75" customHeight="1" x14ac:dyDescent="0.2">
      <c r="B167" s="15">
        <v>6110</v>
      </c>
      <c r="C167" s="15"/>
      <c r="D167" s="15" t="s">
        <v>117</v>
      </c>
      <c r="E167" s="13">
        <f>SUM(F167:J167)</f>
        <v>-5000</v>
      </c>
      <c r="F167" s="14">
        <v>0</v>
      </c>
      <c r="G167" s="14"/>
      <c r="H167" s="14">
        <v>-3000</v>
      </c>
      <c r="I167" s="14"/>
      <c r="J167">
        <v>-2000</v>
      </c>
    </row>
    <row r="168" spans="1:10" ht="15.75" customHeight="1" x14ac:dyDescent="0.2">
      <c r="B168" s="15">
        <v>6111</v>
      </c>
      <c r="C168" s="15"/>
      <c r="D168" s="15" t="s">
        <v>118</v>
      </c>
      <c r="E168" s="13"/>
      <c r="F168" s="14"/>
      <c r="G168" s="14"/>
      <c r="H168" s="14"/>
      <c r="I168" s="14"/>
    </row>
    <row r="169" spans="1:10" ht="15.75" customHeight="1" x14ac:dyDescent="0.2">
      <c r="B169" s="15">
        <v>6150</v>
      </c>
      <c r="C169" s="15"/>
      <c r="D169" s="15" t="s">
        <v>119</v>
      </c>
      <c r="E169" s="13">
        <f>SUM(F169:J169)</f>
        <v>-3500</v>
      </c>
      <c r="F169" s="14">
        <v>-2000</v>
      </c>
      <c r="G169" s="14"/>
      <c r="H169" s="14"/>
      <c r="I169" s="14"/>
      <c r="J169">
        <v>-1500</v>
      </c>
    </row>
    <row r="170" spans="1:10" ht="15.75" customHeight="1" x14ac:dyDescent="0.2">
      <c r="B170" s="15">
        <v>6211</v>
      </c>
      <c r="C170" s="15"/>
      <c r="D170" s="15" t="s">
        <v>120</v>
      </c>
      <c r="E170" s="13"/>
      <c r="F170" s="14"/>
      <c r="G170" s="14"/>
      <c r="H170" s="14"/>
      <c r="I170" s="14"/>
    </row>
    <row r="171" spans="1:10" ht="15.75" customHeight="1" x14ac:dyDescent="0.2">
      <c r="B171" s="15">
        <v>6250</v>
      </c>
      <c r="C171" s="15"/>
      <c r="D171" s="15" t="s">
        <v>121</v>
      </c>
      <c r="E171" s="13"/>
      <c r="F171" s="14"/>
      <c r="G171" s="14"/>
      <c r="H171" s="14"/>
      <c r="I171" s="14"/>
    </row>
    <row r="172" spans="1:10" ht="15.75" customHeight="1" x14ac:dyDescent="0.2">
      <c r="B172" s="15">
        <v>6251</v>
      </c>
      <c r="C172" s="15"/>
      <c r="D172" s="15" t="s">
        <v>122</v>
      </c>
      <c r="E172" s="13"/>
      <c r="F172" s="14"/>
      <c r="G172" s="14"/>
      <c r="H172" s="14"/>
      <c r="I172" s="14"/>
    </row>
    <row r="173" spans="1:10" ht="15.75" customHeight="1" x14ac:dyDescent="0.2">
      <c r="B173" s="15">
        <v>6310</v>
      </c>
      <c r="C173" s="15"/>
      <c r="D173" s="15" t="s">
        <v>123</v>
      </c>
      <c r="E173" s="13">
        <v>-600</v>
      </c>
      <c r="F173" s="14"/>
      <c r="G173" s="14"/>
      <c r="H173" s="14"/>
      <c r="I173" s="14"/>
    </row>
    <row r="174" spans="1:10" ht="15.75" customHeight="1" x14ac:dyDescent="0.2">
      <c r="B174" s="15">
        <v>6315</v>
      </c>
      <c r="C174" s="15"/>
      <c r="D174" s="15" t="s">
        <v>124</v>
      </c>
      <c r="E174" s="13"/>
      <c r="F174" s="14"/>
      <c r="G174" s="14"/>
      <c r="H174" s="14"/>
      <c r="I174" s="14"/>
    </row>
    <row r="175" spans="1:10" ht="15.75" customHeight="1" x14ac:dyDescent="0.2">
      <c r="B175" s="15">
        <v>6350</v>
      </c>
      <c r="C175" s="15"/>
      <c r="D175" s="15" t="s">
        <v>125</v>
      </c>
      <c r="E175" s="13"/>
      <c r="F175" s="14"/>
      <c r="G175" s="14"/>
      <c r="H175" s="14"/>
      <c r="I175" s="14"/>
    </row>
    <row r="176" spans="1:10" ht="15.75" customHeight="1" x14ac:dyDescent="0.2">
      <c r="B176" s="15">
        <v>6460</v>
      </c>
      <c r="C176" s="15"/>
      <c r="D176" s="15" t="s">
        <v>126</v>
      </c>
      <c r="E176" s="13">
        <v>-3000</v>
      </c>
      <c r="F176" s="14"/>
      <c r="G176" s="14"/>
      <c r="H176" s="14"/>
      <c r="I176" s="14"/>
    </row>
    <row r="177" spans="1:10" ht="15.75" customHeight="1" x14ac:dyDescent="0.2">
      <c r="B177" s="15">
        <v>6570</v>
      </c>
      <c r="C177" s="15"/>
      <c r="D177" s="15" t="s">
        <v>127</v>
      </c>
      <c r="E177" s="13">
        <f>SUM(F177:J177)</f>
        <v>-299000</v>
      </c>
      <c r="F177" s="14"/>
      <c r="G177">
        <v>-4000</v>
      </c>
      <c r="H177" s="14">
        <v>-45000</v>
      </c>
      <c r="I177" s="14"/>
      <c r="J177">
        <v>-250000</v>
      </c>
    </row>
    <row r="178" spans="1:10" ht="15.75" customHeight="1" x14ac:dyDescent="0.2">
      <c r="B178" s="15">
        <v>6590</v>
      </c>
      <c r="C178" s="15"/>
      <c r="D178" s="15" t="s">
        <v>128</v>
      </c>
      <c r="E178" s="13">
        <f>SUM(F178:J178)</f>
        <v>-10000</v>
      </c>
      <c r="F178" s="14">
        <v>-10000</v>
      </c>
      <c r="H178" s="14"/>
      <c r="I178" s="14"/>
      <c r="J178" s="32"/>
    </row>
    <row r="179" spans="1:10" ht="15.75" customHeight="1" x14ac:dyDescent="0.2">
      <c r="B179" s="15">
        <v>6950</v>
      </c>
      <c r="C179" s="15"/>
      <c r="D179" s="15" t="s">
        <v>129</v>
      </c>
      <c r="E179" s="13">
        <f>SUM(F179:J179)</f>
        <v>-1500</v>
      </c>
      <c r="F179" s="14">
        <v>-1500</v>
      </c>
      <c r="H179" s="14"/>
      <c r="I179" s="14"/>
    </row>
    <row r="180" spans="1:10" ht="15.75" customHeight="1" x14ac:dyDescent="0.2">
      <c r="B180" s="15">
        <v>6970</v>
      </c>
      <c r="C180" s="15"/>
      <c r="D180" s="15" t="s">
        <v>130</v>
      </c>
      <c r="E180" s="13"/>
      <c r="F180" s="14"/>
      <c r="H180" s="14"/>
      <c r="I180" s="14"/>
    </row>
    <row r="181" spans="1:10" ht="15.75" customHeight="1" x14ac:dyDescent="0.2">
      <c r="B181" s="15">
        <v>6980</v>
      </c>
      <c r="C181" s="15"/>
      <c r="D181" s="15" t="s">
        <v>131</v>
      </c>
      <c r="E181" s="13"/>
      <c r="F181" s="14"/>
      <c r="H181" s="14"/>
      <c r="I181" s="14"/>
    </row>
    <row r="182" spans="1:10" ht="15.75" customHeight="1" x14ac:dyDescent="0.2">
      <c r="B182" s="15">
        <v>6990</v>
      </c>
      <c r="C182" s="15"/>
      <c r="D182" s="15" t="s">
        <v>132</v>
      </c>
      <c r="E182" s="13"/>
      <c r="F182" s="14"/>
      <c r="H182" s="14"/>
      <c r="I182" s="14"/>
    </row>
    <row r="183" spans="1:10" ht="15.75" customHeight="1" x14ac:dyDescent="0.2">
      <c r="B183" s="15"/>
      <c r="C183" s="15"/>
      <c r="D183" s="23" t="s">
        <v>133</v>
      </c>
      <c r="E183" s="13"/>
      <c r="F183" s="14"/>
      <c r="H183" s="14"/>
      <c r="I183" s="14"/>
    </row>
    <row r="184" spans="1:10" ht="15.75" customHeight="1" x14ac:dyDescent="0.2">
      <c r="B184" s="15">
        <v>6993</v>
      </c>
      <c r="C184" s="15"/>
      <c r="D184" s="15" t="s">
        <v>134</v>
      </c>
      <c r="E184" s="13"/>
      <c r="F184" s="14"/>
      <c r="H184" s="14"/>
      <c r="I184" s="14"/>
    </row>
    <row r="185" spans="1:10" ht="15.75" customHeight="1" x14ac:dyDescent="0.2">
      <c r="A185" s="15"/>
      <c r="B185" s="15"/>
      <c r="C185" s="15"/>
      <c r="D185" s="23" t="s">
        <v>135</v>
      </c>
      <c r="E185" s="13"/>
      <c r="F185" s="14"/>
      <c r="H185" s="14"/>
      <c r="I185" s="14"/>
    </row>
    <row r="186" spans="1:10" ht="9.75" customHeight="1" x14ac:dyDescent="0.2">
      <c r="A186" s="15"/>
      <c r="B186" s="15"/>
      <c r="C186" s="15"/>
      <c r="D186" s="15"/>
      <c r="E186" s="13"/>
      <c r="F186" s="14"/>
      <c r="G186" s="14"/>
      <c r="H186" s="14"/>
      <c r="I186" s="14"/>
    </row>
    <row r="187" spans="1:10" ht="15.75" customHeight="1" x14ac:dyDescent="0.2">
      <c r="A187" s="60" t="s">
        <v>136</v>
      </c>
      <c r="B187" s="61"/>
      <c r="C187" s="61"/>
      <c r="D187" s="61"/>
      <c r="E187" s="37">
        <f>SUM(E166:E186)</f>
        <v>-323600</v>
      </c>
      <c r="F187" s="30"/>
      <c r="G187" s="30"/>
      <c r="H187" s="30"/>
      <c r="I187" s="52"/>
      <c r="J187" s="22"/>
    </row>
    <row r="188" spans="1:10" ht="15.75" customHeight="1" x14ac:dyDescent="0.2">
      <c r="A188" s="16"/>
      <c r="B188" s="15"/>
      <c r="C188" s="15"/>
      <c r="D188" s="15"/>
      <c r="E188" s="13"/>
      <c r="F188" s="14"/>
      <c r="G188" s="14"/>
      <c r="H188" s="14"/>
      <c r="I188" s="14"/>
    </row>
    <row r="189" spans="1:10" ht="15.75" customHeight="1" x14ac:dyDescent="0.2">
      <c r="A189" s="16"/>
      <c r="B189" s="59" t="s">
        <v>137</v>
      </c>
      <c r="C189" s="57"/>
      <c r="D189" s="57"/>
      <c r="E189" s="13"/>
      <c r="F189" s="14"/>
      <c r="G189" s="14"/>
      <c r="H189" s="14"/>
      <c r="I189" s="14"/>
    </row>
    <row r="190" spans="1:10" ht="15.75" customHeight="1" x14ac:dyDescent="0.2">
      <c r="A190" s="16" t="s">
        <v>138</v>
      </c>
      <c r="B190" s="16"/>
      <c r="C190" s="15"/>
      <c r="D190" s="15"/>
      <c r="E190" s="13"/>
      <c r="F190" s="14"/>
      <c r="G190" s="14"/>
      <c r="H190" s="14"/>
      <c r="I190" s="14"/>
    </row>
    <row r="191" spans="1:10" ht="15.75" customHeight="1" x14ac:dyDescent="0.2">
      <c r="B191" s="15">
        <v>7010</v>
      </c>
      <c r="C191" s="15" t="s">
        <v>139</v>
      </c>
      <c r="D191" s="15" t="s">
        <v>140</v>
      </c>
      <c r="E191" s="13">
        <f>SUM(F191:J191)</f>
        <v>-220000</v>
      </c>
      <c r="F191" s="14"/>
      <c r="G191" s="14"/>
      <c r="H191" s="14">
        <v>-170000</v>
      </c>
      <c r="I191" s="14">
        <v>-50000</v>
      </c>
      <c r="J191" s="32"/>
    </row>
    <row r="192" spans="1:10" ht="15.75" customHeight="1" x14ac:dyDescent="0.2">
      <c r="B192" s="15">
        <v>7010</v>
      </c>
      <c r="C192" s="15" t="s">
        <v>141</v>
      </c>
      <c r="D192" s="15" t="s">
        <v>142</v>
      </c>
      <c r="E192" s="13">
        <v>-150000</v>
      </c>
      <c r="F192" s="14"/>
      <c r="G192" s="14"/>
      <c r="H192" s="14"/>
      <c r="I192" s="14"/>
    </row>
    <row r="193" spans="1:10" ht="15.75" customHeight="1" x14ac:dyDescent="0.2">
      <c r="B193" s="15">
        <v>7011</v>
      </c>
      <c r="C193" s="15"/>
      <c r="D193" s="15" t="s">
        <v>143</v>
      </c>
      <c r="E193" s="13"/>
      <c r="F193" s="14"/>
      <c r="G193" s="14"/>
      <c r="H193" s="14"/>
      <c r="I193" s="14"/>
    </row>
    <row r="194" spans="1:10" ht="15.75" customHeight="1" x14ac:dyDescent="0.2">
      <c r="B194" s="15">
        <v>7012</v>
      </c>
      <c r="C194" s="15"/>
      <c r="D194" s="15" t="s">
        <v>144</v>
      </c>
      <c r="E194" s="13"/>
      <c r="F194" s="14"/>
      <c r="G194" s="14"/>
      <c r="H194" s="14"/>
      <c r="I194" s="14"/>
    </row>
    <row r="195" spans="1:10" ht="15.75" customHeight="1" x14ac:dyDescent="0.2">
      <c r="B195" s="15">
        <v>7330</v>
      </c>
      <c r="C195" s="15"/>
      <c r="D195" s="15" t="s">
        <v>145</v>
      </c>
      <c r="E195" s="13">
        <v>-15000</v>
      </c>
      <c r="F195" s="14"/>
      <c r="G195" s="14"/>
      <c r="H195" s="14"/>
      <c r="I195" s="14"/>
    </row>
    <row r="196" spans="1:10" ht="15.75" customHeight="1" x14ac:dyDescent="0.2">
      <c r="B196" s="15">
        <v>7510</v>
      </c>
      <c r="C196" s="15"/>
      <c r="D196" s="15" t="s">
        <v>146</v>
      </c>
      <c r="E196" s="13"/>
      <c r="F196" s="14"/>
      <c r="G196" s="14"/>
      <c r="H196" s="14"/>
      <c r="I196" s="14"/>
    </row>
    <row r="197" spans="1:10" ht="15.75" customHeight="1" x14ac:dyDescent="0.2">
      <c r="B197" s="15">
        <v>7612</v>
      </c>
      <c r="C197" s="15"/>
      <c r="D197" s="15" t="s">
        <v>147</v>
      </c>
      <c r="E197" s="13">
        <v>-35000</v>
      </c>
      <c r="F197" s="14"/>
      <c r="G197" s="14"/>
      <c r="H197" s="14"/>
      <c r="I197" s="14"/>
    </row>
    <row r="198" spans="1:10" ht="15.75" customHeight="1" x14ac:dyDescent="0.2">
      <c r="B198" s="15">
        <v>7615</v>
      </c>
      <c r="C198" s="15"/>
      <c r="D198" s="15" t="s">
        <v>148</v>
      </c>
      <c r="E198" s="13">
        <v>-1000</v>
      </c>
      <c r="F198" s="14"/>
      <c r="G198" s="14"/>
      <c r="H198" s="14"/>
      <c r="I198" s="14"/>
    </row>
    <row r="199" spans="1:10" ht="15.75" customHeight="1" x14ac:dyDescent="0.2">
      <c r="A199" s="15"/>
      <c r="B199" s="15"/>
      <c r="C199" s="15"/>
      <c r="D199" s="23" t="s">
        <v>149</v>
      </c>
      <c r="E199" s="13"/>
      <c r="F199" s="14"/>
      <c r="G199" s="14"/>
      <c r="H199" s="14"/>
      <c r="I199" s="14"/>
    </row>
    <row r="200" spans="1:10" ht="15.75" customHeight="1" x14ac:dyDescent="0.2">
      <c r="A200" s="15"/>
      <c r="B200" s="15"/>
      <c r="C200" s="15"/>
      <c r="D200" s="15"/>
      <c r="E200" s="13"/>
      <c r="F200" s="14"/>
      <c r="G200" s="14"/>
      <c r="H200" s="14"/>
      <c r="I200" s="14"/>
    </row>
    <row r="201" spans="1:10" ht="15.75" customHeight="1" x14ac:dyDescent="0.2">
      <c r="A201" s="60" t="s">
        <v>150</v>
      </c>
      <c r="B201" s="61"/>
      <c r="C201" s="61"/>
      <c r="D201" s="61"/>
      <c r="E201" s="37">
        <f>SUM(E191:E200)</f>
        <v>-421000</v>
      </c>
      <c r="F201" s="30"/>
      <c r="G201" s="30"/>
      <c r="H201" s="30"/>
      <c r="I201" s="52"/>
      <c r="J201" s="22"/>
    </row>
    <row r="202" spans="1:10" ht="8.25" customHeight="1" x14ac:dyDescent="0.2">
      <c r="A202" s="26"/>
      <c r="B202" s="26"/>
      <c r="C202" s="26"/>
      <c r="D202" s="26"/>
      <c r="E202" s="27"/>
      <c r="F202" s="27"/>
      <c r="G202" s="27"/>
      <c r="H202" s="27"/>
      <c r="I202" s="27"/>
      <c r="J202" s="28"/>
    </row>
    <row r="203" spans="1:10" ht="15.75" customHeight="1" x14ac:dyDescent="0.2">
      <c r="A203" s="60" t="s">
        <v>151</v>
      </c>
      <c r="B203" s="61"/>
      <c r="C203" s="61"/>
      <c r="D203" s="61"/>
      <c r="E203" s="29">
        <f>SUM(E151+E162+E187+E201)</f>
        <v>-1706400</v>
      </c>
      <c r="F203" s="21"/>
      <c r="G203" s="21"/>
      <c r="H203" s="21"/>
      <c r="I203" s="51"/>
      <c r="J203" s="22"/>
    </row>
    <row r="204" spans="1:10" ht="8.25" customHeight="1" x14ac:dyDescent="0.2">
      <c r="A204" s="26"/>
      <c r="B204" s="26"/>
      <c r="C204" s="26"/>
      <c r="D204" s="26"/>
      <c r="E204" s="42"/>
      <c r="F204" s="27"/>
      <c r="G204" s="27"/>
      <c r="H204" s="27"/>
      <c r="I204" s="27"/>
      <c r="J204" s="28"/>
    </row>
    <row r="205" spans="1:10" ht="15.75" customHeight="1" x14ac:dyDescent="0.2">
      <c r="A205" s="60" t="s">
        <v>152</v>
      </c>
      <c r="B205" s="61"/>
      <c r="C205" s="61"/>
      <c r="D205" s="61"/>
      <c r="E205" s="29">
        <f>SUM(E70+E203)</f>
        <v>69700</v>
      </c>
      <c r="F205" s="30"/>
      <c r="G205" s="30"/>
      <c r="H205" s="30"/>
      <c r="I205" s="52"/>
      <c r="J205" s="22"/>
    </row>
    <row r="206" spans="1:10" ht="9.75" customHeight="1" x14ac:dyDescent="0.2">
      <c r="A206" s="26"/>
      <c r="B206" s="26"/>
      <c r="C206" s="26"/>
      <c r="D206" s="26"/>
      <c r="E206" s="42"/>
      <c r="F206" s="27"/>
      <c r="G206" s="27"/>
      <c r="H206" s="27"/>
      <c r="I206" s="27"/>
      <c r="J206" s="28"/>
    </row>
    <row r="207" spans="1:10" ht="15.75" customHeight="1" x14ac:dyDescent="0.2">
      <c r="A207" s="60" t="s">
        <v>153</v>
      </c>
      <c r="B207" s="61"/>
      <c r="C207" s="61"/>
      <c r="D207" s="61"/>
      <c r="E207" s="20">
        <f>E205</f>
        <v>69700</v>
      </c>
      <c r="F207" s="30"/>
      <c r="G207" s="30"/>
      <c r="H207" s="30"/>
      <c r="I207" s="52"/>
      <c r="J207" s="22"/>
    </row>
    <row r="208" spans="1:10" ht="8.25" customHeight="1" x14ac:dyDescent="0.2">
      <c r="A208" s="26"/>
      <c r="B208" s="26"/>
      <c r="C208" s="26"/>
      <c r="D208" s="26"/>
      <c r="E208" s="27"/>
      <c r="F208" s="27"/>
      <c r="G208" s="27"/>
      <c r="H208" s="27"/>
      <c r="I208" s="27"/>
      <c r="J208" s="28"/>
    </row>
    <row r="209" spans="1:10" ht="15.75" customHeight="1" x14ac:dyDescent="0.2">
      <c r="A209" s="60" t="s">
        <v>154</v>
      </c>
      <c r="B209" s="61"/>
      <c r="C209" s="61"/>
      <c r="D209" s="61"/>
      <c r="E209" s="37">
        <f>SUM(E207)</f>
        <v>69700</v>
      </c>
      <c r="F209" s="30"/>
      <c r="G209" s="30"/>
      <c r="H209" s="30"/>
      <c r="I209" s="52"/>
      <c r="J209" s="22"/>
    </row>
    <row r="210" spans="1:10" ht="15.75" customHeight="1" x14ac:dyDescent="0.2">
      <c r="A210" s="15"/>
      <c r="B210" s="15"/>
      <c r="C210" s="15"/>
      <c r="D210" s="15"/>
      <c r="E210" s="13"/>
      <c r="F210" s="14"/>
      <c r="G210" s="14"/>
      <c r="H210" s="14"/>
      <c r="I210" s="14"/>
    </row>
    <row r="211" spans="1:10" ht="15.75" customHeight="1" x14ac:dyDescent="0.2">
      <c r="A211" s="15"/>
      <c r="B211" s="15"/>
      <c r="C211" s="15"/>
      <c r="D211" s="15"/>
      <c r="E211" s="13"/>
      <c r="F211" s="14"/>
      <c r="G211" s="14"/>
      <c r="H211" s="14"/>
      <c r="I211" s="14"/>
    </row>
    <row r="212" spans="1:10" ht="15.75" customHeight="1" x14ac:dyDescent="0.2">
      <c r="A212" s="16" t="s">
        <v>155</v>
      </c>
      <c r="B212" s="15"/>
      <c r="C212" s="15"/>
      <c r="D212" s="15"/>
      <c r="E212" s="13"/>
      <c r="F212" s="14"/>
      <c r="G212" s="14"/>
      <c r="H212" s="14"/>
      <c r="I212" s="14"/>
    </row>
    <row r="213" spans="1:10" ht="15.75" customHeight="1" x14ac:dyDescent="0.2">
      <c r="A213" s="15"/>
      <c r="B213" s="16" t="s">
        <v>156</v>
      </c>
      <c r="C213" s="15"/>
      <c r="D213" s="15"/>
      <c r="E213" s="13"/>
      <c r="F213" s="14"/>
      <c r="G213" s="14"/>
      <c r="H213" s="14"/>
      <c r="I213" s="14"/>
    </row>
    <row r="214" spans="1:10" ht="15.75" customHeight="1" x14ac:dyDescent="0.2">
      <c r="A214" s="15">
        <v>8310</v>
      </c>
      <c r="B214" s="15"/>
      <c r="C214" s="15"/>
      <c r="D214" s="15" t="s">
        <v>157</v>
      </c>
      <c r="E214" s="13"/>
      <c r="F214" s="14"/>
      <c r="G214" s="14"/>
      <c r="H214" s="14"/>
      <c r="I214" s="14"/>
    </row>
    <row r="215" spans="1:10" ht="9.75" customHeight="1" x14ac:dyDescent="0.2">
      <c r="A215" s="15"/>
      <c r="B215" s="15"/>
      <c r="C215" s="15"/>
      <c r="D215" s="15"/>
      <c r="E215" s="13"/>
      <c r="F215" s="14"/>
      <c r="G215" s="14"/>
      <c r="H215" s="14"/>
      <c r="I215" s="14"/>
    </row>
    <row r="216" spans="1:10" ht="15.75" customHeight="1" x14ac:dyDescent="0.2">
      <c r="A216" s="60" t="s">
        <v>158</v>
      </c>
      <c r="B216" s="61"/>
      <c r="C216" s="61"/>
      <c r="D216" s="61"/>
      <c r="E216" s="37">
        <f>SUM(E214)</f>
        <v>0</v>
      </c>
      <c r="F216" s="30"/>
      <c r="G216" s="30"/>
      <c r="H216" s="30"/>
      <c r="I216" s="52"/>
      <c r="J216" s="22"/>
    </row>
    <row r="217" spans="1:10" ht="15.75" customHeight="1" x14ac:dyDescent="0.2">
      <c r="A217" s="15"/>
      <c r="B217" s="15"/>
      <c r="C217" s="15"/>
      <c r="D217" s="15"/>
      <c r="E217" s="13"/>
      <c r="F217" s="14"/>
      <c r="G217" s="14"/>
      <c r="H217" s="14"/>
      <c r="I217" s="14"/>
    </row>
    <row r="218" spans="1:10" ht="15.75" customHeight="1" x14ac:dyDescent="0.2">
      <c r="A218" s="15"/>
      <c r="B218" s="16" t="s">
        <v>159</v>
      </c>
      <c r="C218" s="15"/>
      <c r="D218" s="15"/>
      <c r="E218" s="13"/>
      <c r="F218" s="14"/>
      <c r="G218" s="14"/>
      <c r="H218" s="14"/>
      <c r="I218" s="14"/>
    </row>
    <row r="219" spans="1:10" ht="15.75" customHeight="1" x14ac:dyDescent="0.2">
      <c r="A219" s="15">
        <v>8410</v>
      </c>
      <c r="B219" s="15"/>
      <c r="C219" s="15"/>
      <c r="D219" s="15" t="s">
        <v>160</v>
      </c>
      <c r="E219" s="13">
        <v>-1500</v>
      </c>
      <c r="F219" s="14"/>
      <c r="G219" s="14"/>
      <c r="H219" s="14"/>
      <c r="I219" s="14"/>
    </row>
    <row r="220" spans="1:10" ht="15.75" customHeight="1" x14ac:dyDescent="0.2">
      <c r="A220" s="15">
        <v>8490</v>
      </c>
      <c r="B220" s="15"/>
      <c r="C220" s="15"/>
      <c r="D220" s="15" t="s">
        <v>161</v>
      </c>
      <c r="E220" s="13"/>
      <c r="F220" s="14"/>
      <c r="G220" s="14"/>
      <c r="H220" s="14"/>
      <c r="I220" s="14"/>
    </row>
    <row r="221" spans="1:10" ht="15.75" customHeight="1" x14ac:dyDescent="0.2">
      <c r="A221" s="15"/>
      <c r="B221" s="15"/>
      <c r="C221" s="15"/>
      <c r="D221" s="15"/>
      <c r="E221" s="13"/>
      <c r="F221" s="14"/>
      <c r="G221" s="14"/>
      <c r="H221" s="14"/>
      <c r="I221" s="14"/>
    </row>
    <row r="222" spans="1:10" ht="15.75" customHeight="1" x14ac:dyDescent="0.2">
      <c r="A222" s="18" t="s">
        <v>162</v>
      </c>
      <c r="B222" s="25"/>
      <c r="C222" s="25"/>
      <c r="D222" s="24"/>
      <c r="E222" s="37">
        <f>SUM(E219:E221)</f>
        <v>-1500</v>
      </c>
      <c r="F222" s="30"/>
      <c r="G222" s="30"/>
      <c r="H222" s="30"/>
      <c r="I222" s="52"/>
      <c r="J222" s="22"/>
    </row>
    <row r="223" spans="1:10" ht="6.75" customHeight="1" x14ac:dyDescent="0.2">
      <c r="A223" s="26"/>
      <c r="B223" s="26"/>
      <c r="C223" s="26"/>
      <c r="D223" s="26"/>
      <c r="E223" s="27"/>
      <c r="F223" s="27"/>
      <c r="G223" s="27"/>
      <c r="H223" s="27"/>
      <c r="I223" s="27"/>
      <c r="J223" s="28"/>
    </row>
    <row r="224" spans="1:10" ht="15.75" customHeight="1" x14ac:dyDescent="0.2">
      <c r="A224" s="60" t="s">
        <v>163</v>
      </c>
      <c r="B224" s="61"/>
      <c r="C224" s="61"/>
      <c r="D224" s="61"/>
      <c r="E224" s="29">
        <f>SUM(E216+E222)</f>
        <v>-1500</v>
      </c>
      <c r="F224" s="30"/>
      <c r="G224" s="30"/>
      <c r="H224" s="30"/>
      <c r="I224" s="52"/>
      <c r="J224" s="22"/>
    </row>
    <row r="225" spans="1:10" ht="6.75" customHeight="1" x14ac:dyDescent="0.2">
      <c r="A225" s="26"/>
      <c r="B225" s="26"/>
      <c r="C225" s="26"/>
      <c r="D225" s="26"/>
      <c r="E225" s="27"/>
      <c r="F225" s="27"/>
      <c r="G225" s="27"/>
      <c r="H225" s="27"/>
      <c r="I225" s="27"/>
      <c r="J225" s="28"/>
    </row>
    <row r="226" spans="1:10" ht="15.75" customHeight="1" x14ac:dyDescent="0.2">
      <c r="A226" s="60" t="s">
        <v>164</v>
      </c>
      <c r="B226" s="61"/>
      <c r="C226" s="61"/>
      <c r="D226" s="61"/>
      <c r="E226" s="29">
        <f>SUM(E209+E224)</f>
        <v>68200</v>
      </c>
      <c r="F226" s="30"/>
      <c r="G226" s="30"/>
      <c r="H226" s="30"/>
      <c r="I226" s="52"/>
      <c r="J226" s="22"/>
    </row>
    <row r="227" spans="1:10" ht="8.25" customHeight="1" x14ac:dyDescent="0.2">
      <c r="A227" s="26"/>
      <c r="B227" s="26"/>
      <c r="C227" s="26"/>
      <c r="D227" s="26"/>
      <c r="E227" s="27"/>
      <c r="F227" s="27"/>
      <c r="G227" s="27"/>
      <c r="H227" s="27"/>
      <c r="I227" s="27"/>
      <c r="J227" s="28"/>
    </row>
    <row r="228" spans="1:10" ht="15.75" customHeight="1" x14ac:dyDescent="0.2">
      <c r="A228" s="60" t="s">
        <v>165</v>
      </c>
      <c r="B228" s="61"/>
      <c r="C228" s="61"/>
      <c r="D228" s="61"/>
      <c r="E228" s="37">
        <f>E226</f>
        <v>68200</v>
      </c>
      <c r="F228" s="30"/>
      <c r="G228" s="30"/>
      <c r="H228" s="30"/>
      <c r="I228" s="52"/>
      <c r="J228" s="22"/>
    </row>
    <row r="229" spans="1:10" ht="15.75" customHeight="1" x14ac:dyDescent="0.2">
      <c r="A229" s="15"/>
      <c r="B229" s="15"/>
      <c r="C229" s="15"/>
      <c r="D229" s="15"/>
      <c r="E229" s="13"/>
      <c r="F229" s="14"/>
      <c r="G229" s="14"/>
      <c r="H229" s="14"/>
      <c r="I229" s="14"/>
    </row>
    <row r="230" spans="1:10" ht="15.75" customHeight="1" x14ac:dyDescent="0.2">
      <c r="A230" s="15"/>
      <c r="B230" s="16" t="s">
        <v>166</v>
      </c>
      <c r="C230" s="15"/>
      <c r="D230" s="15"/>
      <c r="E230" s="13"/>
      <c r="F230" s="14"/>
      <c r="G230" s="14"/>
      <c r="H230" s="14"/>
      <c r="I230" s="14"/>
    </row>
    <row r="231" spans="1:10" ht="15.75" customHeight="1" x14ac:dyDescent="0.2">
      <c r="A231" s="15">
        <v>8800</v>
      </c>
      <c r="B231" s="15"/>
      <c r="C231" s="15"/>
      <c r="D231" s="15" t="s">
        <v>167</v>
      </c>
      <c r="E231" s="13"/>
      <c r="F231" s="14"/>
      <c r="G231" s="14"/>
      <c r="H231" s="14"/>
      <c r="I231" s="14"/>
    </row>
    <row r="232" spans="1:10" ht="15.75" customHeight="1" x14ac:dyDescent="0.2">
      <c r="A232" s="15">
        <v>8880</v>
      </c>
      <c r="B232" s="15"/>
      <c r="C232" s="15"/>
      <c r="D232" s="15" t="s">
        <v>168</v>
      </c>
      <c r="E232" s="13"/>
      <c r="F232" s="14"/>
      <c r="G232" s="14"/>
      <c r="H232" s="14"/>
      <c r="I232" s="14"/>
    </row>
    <row r="233" spans="1:10" ht="15.75" customHeight="1" x14ac:dyDescent="0.2">
      <c r="A233" s="15"/>
      <c r="B233" s="15"/>
      <c r="C233" s="15"/>
      <c r="D233" s="15"/>
      <c r="E233" s="13"/>
      <c r="F233" s="14"/>
      <c r="G233" s="14"/>
      <c r="H233" s="14"/>
      <c r="I233" s="14"/>
    </row>
    <row r="234" spans="1:10" ht="15.75" customHeight="1" x14ac:dyDescent="0.2">
      <c r="A234" s="60" t="s">
        <v>169</v>
      </c>
      <c r="B234" s="61"/>
      <c r="C234" s="61"/>
      <c r="D234" s="61"/>
      <c r="E234" s="37">
        <f>SUM(E231:E233)</f>
        <v>0</v>
      </c>
      <c r="F234" s="30"/>
      <c r="G234" s="30"/>
      <c r="H234" s="30"/>
      <c r="I234" s="52"/>
      <c r="J234" s="22"/>
    </row>
    <row r="235" spans="1:10" ht="8.25" customHeight="1" x14ac:dyDescent="0.2">
      <c r="A235" s="43"/>
      <c r="B235" s="44"/>
      <c r="C235" s="44"/>
      <c r="D235" s="44"/>
      <c r="E235" s="45"/>
      <c r="F235" s="45"/>
      <c r="G235" s="45"/>
      <c r="H235" s="45"/>
      <c r="I235" s="45"/>
      <c r="J235" s="46"/>
    </row>
    <row r="236" spans="1:10" ht="15.75" customHeight="1" x14ac:dyDescent="0.2">
      <c r="A236" s="60" t="s">
        <v>170</v>
      </c>
      <c r="B236" s="61"/>
      <c r="C236" s="61"/>
      <c r="D236" s="61"/>
      <c r="E236" s="29">
        <f>SUM(E226+E234)</f>
        <v>68200</v>
      </c>
      <c r="F236" s="30"/>
      <c r="G236" s="30"/>
      <c r="H236" s="30"/>
      <c r="I236" s="52"/>
      <c r="J236" s="22"/>
    </row>
    <row r="237" spans="1:10" ht="9.75" customHeight="1" x14ac:dyDescent="0.2">
      <c r="A237" s="26"/>
      <c r="B237" s="26"/>
      <c r="C237" s="26"/>
      <c r="D237" s="26"/>
      <c r="E237" s="27"/>
      <c r="F237" s="27"/>
      <c r="G237" s="27"/>
      <c r="H237" s="27"/>
      <c r="I237" s="27"/>
      <c r="J237" s="28"/>
    </row>
    <row r="238" spans="1:10" ht="15.75" customHeight="1" x14ac:dyDescent="0.2">
      <c r="A238" s="41" t="s">
        <v>171</v>
      </c>
      <c r="B238" s="25"/>
      <c r="C238" s="25"/>
      <c r="D238" s="24"/>
      <c r="E238" s="37">
        <f>E236</f>
        <v>68200</v>
      </c>
      <c r="F238" s="30"/>
      <c r="G238" s="30"/>
      <c r="H238" s="30"/>
      <c r="I238" s="52"/>
      <c r="J238" s="22"/>
    </row>
    <row r="239" spans="1:10" ht="15.75" customHeight="1" x14ac:dyDescent="0.2">
      <c r="A239" s="15"/>
      <c r="B239" s="15"/>
      <c r="C239" s="15"/>
      <c r="D239" s="15"/>
      <c r="E239" s="14"/>
      <c r="F239" s="14"/>
      <c r="G239" s="14"/>
      <c r="H239" s="14"/>
      <c r="I239" s="14"/>
    </row>
  </sheetData>
  <mergeCells count="19">
    <mergeCell ref="A234:D234"/>
    <mergeCell ref="A236:D236"/>
    <mergeCell ref="B189:D189"/>
    <mergeCell ref="A201:D201"/>
    <mergeCell ref="A203:D203"/>
    <mergeCell ref="A205:D205"/>
    <mergeCell ref="A207:D207"/>
    <mergeCell ref="A209:D209"/>
    <mergeCell ref="A216:D216"/>
    <mergeCell ref="A72:D72"/>
    <mergeCell ref="A187:D187"/>
    <mergeCell ref="A224:D224"/>
    <mergeCell ref="A226:D226"/>
    <mergeCell ref="A228:D228"/>
    <mergeCell ref="A1:H1"/>
    <mergeCell ref="A6:D6"/>
    <mergeCell ref="A53:D53"/>
    <mergeCell ref="A68:D68"/>
    <mergeCell ref="A70:D70"/>
  </mergeCells>
  <printOptions gridLines="1"/>
  <pageMargins left="0.70866141732283472" right="0.51181102362204722" top="0.62992125984251968" bottom="0.43307086614173229" header="0" footer="0"/>
  <pageSetup paperSize="9" scale="52" fitToHeight="0" orientation="portrait" r:id="rId1"/>
  <headerFooter>
    <oddHeader>&amp;LSUNDBYBERGS IK FRIIDROTT&amp;CBUDGET 2022</oddHeader>
    <oddFooter>&amp;L&amp;C()&amp;R&amp;P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Richter</dc:creator>
  <cp:lastModifiedBy>Roger Richter</cp:lastModifiedBy>
  <cp:lastPrinted>2025-02-10T16:22:00Z</cp:lastPrinted>
  <dcterms:created xsi:type="dcterms:W3CDTF">2023-02-08T17:38:46Z</dcterms:created>
  <dcterms:modified xsi:type="dcterms:W3CDTF">2025-02-10T16:22:08Z</dcterms:modified>
</cp:coreProperties>
</file>